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муниципалы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<sst xmlns="http://schemas.openxmlformats.org/spreadsheetml/2006/main" count="117" uniqueCount="53">
  <si>
    <t>№ п/п</t>
  </si>
  <si>
    <t>Итого по разделу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</si>
  <si>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</si>
  <si>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</si>
  <si>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</si>
  <si>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</si>
  <si>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</si>
  <si>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</si>
  <si>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</si>
  <si>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</si>
  <si>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</si>
  <si>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</si>
  <si>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</si>
  <si>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</si>
  <si>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</si>
  <si>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</si>
  <si>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</si>
  <si>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</si>
  <si>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IV. Муниципальные гарантии</t>
  </si>
  <si>
    <t>М.П.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</si>
  <si>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</si>
  <si>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</si>
  <si>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</si>
  <si>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</si>
  <si>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</si>
  <si>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</si>
  <si>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Итого муниципальный долг </t>
  </si>
  <si>
    <t xml:space="preserve"> III. Кредиты,привлеченные муниципальными образованиями от кредитных организаций</t>
  </si>
  <si>
    <t>соглашение № 3-1/17р от 23.01.2017</t>
  </si>
  <si>
    <t>соглашение №3-1/19р  от 11.04.2019</t>
  </si>
  <si>
    <t>договор №3-2/19  от 16.08.2019</t>
  </si>
  <si>
    <t>Муниципальный контракт №6-МК/2019-93 от 13.12.2019 года</t>
  </si>
  <si>
    <t>Министерство Финансов Республики Карелия</t>
  </si>
  <si>
    <t>Публичное акционерное общество "Сбербанк"</t>
  </si>
  <si>
    <t>казна муниципального образования</t>
  </si>
  <si>
    <t>0,1 % годовых</t>
  </si>
  <si>
    <t xml:space="preserve">1/3 ключевой ставки </t>
  </si>
  <si>
    <t>7,181</t>
  </si>
  <si>
    <t>рубль</t>
  </si>
  <si>
    <t>Исполнитель                                             /   Кириллова Ю.В.   /</t>
  </si>
  <si>
    <t>(81458)5-47-56</t>
  </si>
  <si>
    <t>Приложение                                                             Утверждено постановлением администрации Кемского муниципального района   от  05.03.2020 года № 181</t>
  </si>
  <si>
    <t>Муниципальный контракт №3-МК/2020-42 от 04.06.2020 года</t>
  </si>
  <si>
    <t>7,010</t>
  </si>
  <si>
    <t xml:space="preserve">И.о начальника Кемского МФУ                                             /  Сапрыкина О.Н. /    </t>
  </si>
  <si>
    <t>АО «Первый акционерный коммерческий дорожно-транспортный банк»</t>
  </si>
  <si>
    <t>Муниципальный контракт №9-МК/2020 от 14.12.2020 года</t>
  </si>
  <si>
    <t>7,35</t>
  </si>
  <si>
    <t>Объем муниципального долга  на 01.01.2021 год</t>
  </si>
  <si>
    <t>Муниципальная долговая книга  Кемского муниципального района    по состоянию на 01 апреля 2021 год</t>
  </si>
  <si>
    <t>Объем муниципального долга  на 1апреля 2021 года</t>
  </si>
  <si>
    <t>Объем задолженности по процентам на 1 апреля 2021 года</t>
  </si>
  <si>
    <t>Глава Администрации Кемского муниципального района                                                                     / Петров Д.А.  /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</si>
</sst>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&quot;р.&quot;"/>
  </numFmts>
  <fonts count="4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sz val="9"/>
      <name val="Times New Roman Cyr"/>
      <family val="0"/>
    </font>
    <font>
      <b/>
      <sz val="12"/>
      <name val="Times New Roman Cyr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3" fontId="4" fillId="0" borderId="10" xfId="58" applyFont="1" applyBorder="1" applyAlignment="1">
      <alignment horizontal="center" vertical="center"/>
    </xf>
    <xf numFmtId="43" fontId="9" fillId="0" borderId="11" xfId="58" applyFont="1" applyBorder="1" applyAlignment="1">
      <alignment horizontal="center" vertical="center"/>
    </xf>
    <xf numFmtId="43" fontId="9" fillId="0" borderId="10" xfId="58" applyFont="1" applyBorder="1" applyAlignment="1">
      <alignment horizontal="center" vertical="center"/>
    </xf>
    <xf numFmtId="2" fontId="9" fillId="0" borderId="10" xfId="58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 horizontal="left" vertical="center"/>
    </xf>
    <xf numFmtId="43" fontId="9" fillId="0" borderId="10" xfId="58" applyFont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43" fontId="4" fillId="0" borderId="12" xfId="58" applyFont="1" applyBorder="1" applyAlignment="1">
      <alignment horizontal="center" vertical="center"/>
    </xf>
    <xf numFmtId="4" fontId="4" fillId="0" borderId="10" xfId="58" applyNumberFormat="1" applyFont="1" applyFill="1" applyBorder="1" applyAlignment="1">
      <alignment horizontal="center" vertical="center"/>
    </xf>
    <xf numFmtId="43" fontId="9" fillId="0" borderId="12" xfId="58" applyFont="1" applyBorder="1" applyAlignment="1">
      <alignment horizontal="center" vertical="center"/>
    </xf>
    <xf numFmtId="2" fontId="9" fillId="0" borderId="11" xfId="58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="110" zoomScaleNormal="110" zoomScalePageLayoutView="0" workbookViewId="0" topLeftCell="A10">
      <selection activeCell="L22" sqref="L22"/>
    </sheetView>
  </sheetViews>
  <sheetFormatPr defaultColWidth="9.00390625" defaultRowHeight="12.75"/>
  <cols>
    <col min="1" max="1" width="4.25390625" style="1" customWidth="1"/>
    <col min="2" max="2" width="13.25390625" style="3" customWidth="1"/>
    <col min="3" max="3" width="10.375" style="3" customWidth="1"/>
    <col min="4" max="4" width="10.875" style="4" customWidth="1"/>
    <col min="5" max="5" width="10.25390625" style="4" customWidth="1"/>
    <col min="6" max="6" width="12.25390625" style="4" customWidth="1"/>
    <col min="7" max="7" width="10.00390625" style="5" customWidth="1"/>
    <col min="8" max="8" width="10.625" style="5" customWidth="1"/>
    <col min="9" max="9" width="10.875" style="1" customWidth="1"/>
    <col min="10" max="10" width="13.625" style="1" customWidth="1"/>
    <col min="11" max="11" width="11.625" style="1" customWidth="1"/>
    <col min="12" max="12" width="13.125" style="1" customWidth="1"/>
    <col min="13" max="13" width="10.375" style="1" customWidth="1"/>
    <col min="14" max="14" width="12.25390625" style="1" customWidth="1"/>
    <col min="15" max="15" width="12.625" style="1" customWidth="1"/>
    <col min="16" max="16" width="10.25390625" style="1" customWidth="1"/>
    <col min="17" max="17" width="9.875" style="1" customWidth="1"/>
    <col min="18" max="18" width="11.625" style="1" customWidth="1"/>
    <col min="19" max="19" width="11.75390625" style="1" customWidth="1"/>
    <col min="20" max="20" width="10.25390625" style="1" customWidth="1"/>
    <col min="21" max="16384" width="9.125" style="1" customWidth="1"/>
  </cols>
  <sheetData>
    <row r="1" spans="16:20" ht="12.75" customHeight="1">
      <c r="P1" s="64"/>
      <c r="Q1" s="79" t="s">
        <v>41</v>
      </c>
      <c r="R1" s="80"/>
      <c r="S1" s="80"/>
      <c r="T1" s="80"/>
    </row>
    <row r="2" spans="16:20" ht="26.25" customHeight="1">
      <c r="P2" s="63"/>
      <c r="Q2" s="80"/>
      <c r="R2" s="80"/>
      <c r="S2" s="80"/>
      <c r="T2" s="80"/>
    </row>
    <row r="3" spans="14:20" ht="21.75" customHeight="1">
      <c r="N3" s="37"/>
      <c r="O3" s="37"/>
      <c r="P3" s="63"/>
      <c r="Q3" s="80"/>
      <c r="R3" s="80"/>
      <c r="S3" s="80"/>
      <c r="T3" s="80"/>
    </row>
    <row r="4" spans="1:20" ht="15.75">
      <c r="A4" s="65" t="s">
        <v>49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2"/>
      <c r="P4" s="2"/>
      <c r="Q4" s="2"/>
      <c r="R4" s="2"/>
      <c r="S4" s="2"/>
      <c r="T4" s="2"/>
    </row>
    <row r="5" ht="5.25" customHeight="1"/>
    <row r="6" ht="15" customHeight="1"/>
    <row r="7" spans="1:20" ht="52.5" customHeight="1">
      <c r="A7" s="97" t="s">
        <v>0</v>
      </c>
      <c r="B7" s="85" t="s">
        <v>12</v>
      </c>
      <c r="C7" s="85" t="s">
        <v>2</v>
      </c>
      <c r="D7" s="85" t="s">
        <v>8</v>
      </c>
      <c r="E7" s="85" t="s">
        <v>13</v>
      </c>
      <c r="F7" s="85" t="s">
        <v>10</v>
      </c>
      <c r="G7" s="85" t="s">
        <v>9</v>
      </c>
      <c r="H7" s="85" t="s">
        <v>5</v>
      </c>
      <c r="I7" s="85" t="s">
        <v>11</v>
      </c>
      <c r="J7" s="85" t="s">
        <v>48</v>
      </c>
      <c r="K7" s="85" t="s">
        <v>20</v>
      </c>
      <c r="L7" s="85" t="s">
        <v>21</v>
      </c>
      <c r="M7" s="85" t="s">
        <v>22</v>
      </c>
      <c r="N7" s="85" t="s">
        <v>23</v>
      </c>
      <c r="O7" s="83" t="s">
        <v>50</v>
      </c>
      <c r="P7" s="84"/>
      <c r="Q7" s="85" t="s">
        <v>14</v>
      </c>
      <c r="R7" s="85" t="s">
        <v>15</v>
      </c>
      <c r="S7" s="85" t="s">
        <v>7</v>
      </c>
      <c r="T7" s="85" t="s">
        <v>51</v>
      </c>
    </row>
    <row r="8" spans="1:20" s="8" customFormat="1" ht="94.5" customHeight="1">
      <c r="A8" s="97"/>
      <c r="B8" s="86"/>
      <c r="C8" s="86"/>
      <c r="D8" s="86"/>
      <c r="E8" s="87"/>
      <c r="F8" s="87"/>
      <c r="G8" s="86"/>
      <c r="H8" s="86"/>
      <c r="I8" s="86"/>
      <c r="J8" s="87"/>
      <c r="K8" s="86"/>
      <c r="L8" s="86"/>
      <c r="M8" s="86"/>
      <c r="N8" s="86"/>
      <c r="O8" s="34" t="s">
        <v>3</v>
      </c>
      <c r="P8" s="34" t="s">
        <v>4</v>
      </c>
      <c r="Q8" s="86"/>
      <c r="R8" s="86"/>
      <c r="S8" s="86"/>
      <c r="T8" s="86"/>
    </row>
    <row r="9" spans="1:20" s="25" customFormat="1" ht="10.5" customHeight="1">
      <c r="A9" s="26">
        <v>1</v>
      </c>
      <c r="B9" s="6">
        <v>2</v>
      </c>
      <c r="C9" s="7">
        <v>3</v>
      </c>
      <c r="D9" s="6">
        <v>4</v>
      </c>
      <c r="E9" s="7">
        <v>5</v>
      </c>
      <c r="F9" s="7">
        <v>6</v>
      </c>
      <c r="G9" s="7">
        <v>7</v>
      </c>
      <c r="H9" s="6">
        <v>8</v>
      </c>
      <c r="I9" s="7">
        <v>9</v>
      </c>
      <c r="J9" s="7">
        <v>10</v>
      </c>
      <c r="K9" s="7">
        <v>11</v>
      </c>
      <c r="L9" s="6">
        <v>12</v>
      </c>
      <c r="M9" s="7">
        <v>13</v>
      </c>
      <c r="N9" s="7">
        <v>14</v>
      </c>
      <c r="O9" s="7">
        <v>15</v>
      </c>
      <c r="P9" s="6">
        <v>16</v>
      </c>
      <c r="Q9" s="7">
        <v>17</v>
      </c>
      <c r="R9" s="7">
        <v>18</v>
      </c>
      <c r="S9" s="7">
        <v>19</v>
      </c>
      <c r="T9" s="6">
        <v>20</v>
      </c>
    </row>
    <row r="10" spans="1:20" s="2" customFormat="1" ht="25.5" customHeight="1">
      <c r="A10" s="94" t="s">
        <v>16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6"/>
    </row>
    <row r="11" spans="1:20" s="2" customFormat="1" ht="18.75" customHeight="1">
      <c r="A11" s="27"/>
      <c r="B11" s="17"/>
      <c r="C11" s="18"/>
      <c r="D11" s="19"/>
      <c r="E11" s="36"/>
      <c r="F11" s="36"/>
      <c r="G11" s="20"/>
      <c r="H11" s="21"/>
      <c r="I11" s="23"/>
      <c r="J11" s="22"/>
      <c r="K11" s="23"/>
      <c r="L11" s="23"/>
      <c r="M11" s="23"/>
      <c r="N11" s="24"/>
      <c r="O11" s="23"/>
      <c r="P11" s="23"/>
      <c r="Q11" s="23"/>
      <c r="R11" s="23"/>
      <c r="S11" s="23"/>
      <c r="T11" s="28"/>
    </row>
    <row r="12" spans="1:20" s="2" customFormat="1" ht="18.75" customHeight="1">
      <c r="A12" s="29" t="s">
        <v>1</v>
      </c>
      <c r="B12" s="17"/>
      <c r="C12" s="19" t="s">
        <v>6</v>
      </c>
      <c r="D12" s="19" t="s">
        <v>6</v>
      </c>
      <c r="E12" s="19" t="s">
        <v>6</v>
      </c>
      <c r="F12" s="19"/>
      <c r="G12" s="19" t="s">
        <v>6</v>
      </c>
      <c r="H12" s="19" t="s">
        <v>6</v>
      </c>
      <c r="I12" s="19" t="s">
        <v>6</v>
      </c>
      <c r="J12" s="22"/>
      <c r="K12" s="19" t="s">
        <v>6</v>
      </c>
      <c r="L12" s="23"/>
      <c r="M12" s="19" t="s">
        <v>6</v>
      </c>
      <c r="N12" s="24"/>
      <c r="O12" s="23"/>
      <c r="P12" s="23"/>
      <c r="Q12" s="23"/>
      <c r="R12" s="23"/>
      <c r="S12" s="23"/>
      <c r="T12" s="28"/>
    </row>
    <row r="13" spans="1:20" s="2" customFormat="1" ht="32.25" customHeight="1">
      <c r="A13" s="91" t="s">
        <v>17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3"/>
    </row>
    <row r="14" spans="1:20" s="2" customFormat="1" ht="42" customHeight="1">
      <c r="A14" s="38">
        <v>1</v>
      </c>
      <c r="B14" s="39" t="s">
        <v>28</v>
      </c>
      <c r="C14" s="41" t="s">
        <v>32</v>
      </c>
      <c r="D14" s="42">
        <v>11980000</v>
      </c>
      <c r="E14" s="48" t="s">
        <v>38</v>
      </c>
      <c r="F14" s="55">
        <f>O14</f>
        <v>4880000</v>
      </c>
      <c r="G14" s="49">
        <v>44545</v>
      </c>
      <c r="H14" s="6" t="s">
        <v>34</v>
      </c>
      <c r="I14" s="44" t="s">
        <v>35</v>
      </c>
      <c r="J14" s="42">
        <v>5980000</v>
      </c>
      <c r="K14" s="49">
        <v>42758</v>
      </c>
      <c r="L14" s="38"/>
      <c r="M14" s="69">
        <v>44267</v>
      </c>
      <c r="N14" s="42">
        <f>550000*2</f>
        <v>1100000</v>
      </c>
      <c r="O14" s="51">
        <f>J14-N14</f>
        <v>4880000</v>
      </c>
      <c r="P14" s="54">
        <v>0</v>
      </c>
      <c r="Q14" s="54">
        <v>0</v>
      </c>
      <c r="R14" s="72">
        <v>0</v>
      </c>
      <c r="S14" s="72">
        <v>0</v>
      </c>
      <c r="T14" s="51">
        <f>R14-S14</f>
        <v>0</v>
      </c>
    </row>
    <row r="15" spans="1:20" s="2" customFormat="1" ht="43.5" customHeight="1">
      <c r="A15" s="38">
        <v>2</v>
      </c>
      <c r="B15" s="40" t="s">
        <v>29</v>
      </c>
      <c r="C15" s="41" t="s">
        <v>32</v>
      </c>
      <c r="D15" s="43">
        <v>9943400</v>
      </c>
      <c r="E15" s="48" t="s">
        <v>38</v>
      </c>
      <c r="F15" s="51">
        <f>O15</f>
        <v>0</v>
      </c>
      <c r="G15" s="49">
        <v>44252</v>
      </c>
      <c r="H15" s="6" t="s">
        <v>34</v>
      </c>
      <c r="I15" s="45" t="s">
        <v>35</v>
      </c>
      <c r="J15" s="43">
        <v>1108000</v>
      </c>
      <c r="K15" s="49">
        <v>43566</v>
      </c>
      <c r="L15" s="38"/>
      <c r="M15" s="69">
        <v>44235</v>
      </c>
      <c r="N15" s="43">
        <f>704000+404000</f>
        <v>1108000</v>
      </c>
      <c r="O15" s="51">
        <f>J15-N15</f>
        <v>0</v>
      </c>
      <c r="P15" s="54">
        <v>0</v>
      </c>
      <c r="Q15" s="54">
        <v>0</v>
      </c>
      <c r="R15" s="76">
        <v>91.39</v>
      </c>
      <c r="S15" s="76">
        <v>91.39</v>
      </c>
      <c r="T15" s="51">
        <f>R15-S15</f>
        <v>0</v>
      </c>
    </row>
    <row r="16" spans="1:20" s="2" customFormat="1" ht="45.75" customHeight="1">
      <c r="A16" s="67">
        <v>3</v>
      </c>
      <c r="B16" s="40" t="s">
        <v>30</v>
      </c>
      <c r="C16" s="41" t="s">
        <v>32</v>
      </c>
      <c r="D16" s="43">
        <v>3000000</v>
      </c>
      <c r="E16" s="48" t="s">
        <v>38</v>
      </c>
      <c r="F16" s="51">
        <f>O16</f>
        <v>2600000</v>
      </c>
      <c r="G16" s="50">
        <v>44767</v>
      </c>
      <c r="H16" s="6" t="s">
        <v>34</v>
      </c>
      <c r="I16" s="44" t="s">
        <v>36</v>
      </c>
      <c r="J16" s="43">
        <v>3000000</v>
      </c>
      <c r="K16" s="49">
        <v>43693</v>
      </c>
      <c r="L16" s="23"/>
      <c r="M16" s="69">
        <v>44267</v>
      </c>
      <c r="N16" s="42">
        <f>200000*2</f>
        <v>400000</v>
      </c>
      <c r="O16" s="51">
        <f>J16-N16</f>
        <v>2600000</v>
      </c>
      <c r="P16" s="52">
        <v>0</v>
      </c>
      <c r="Q16" s="54">
        <v>0</v>
      </c>
      <c r="R16" s="51">
        <v>0</v>
      </c>
      <c r="S16" s="51">
        <v>0</v>
      </c>
      <c r="T16" s="72">
        <f>R16-S16</f>
        <v>0</v>
      </c>
    </row>
    <row r="17" spans="1:20" s="2" customFormat="1" ht="26.25" customHeight="1">
      <c r="A17" s="29" t="s">
        <v>1</v>
      </c>
      <c r="B17" s="17"/>
      <c r="C17" s="19" t="s">
        <v>6</v>
      </c>
      <c r="D17" s="19" t="s">
        <v>6</v>
      </c>
      <c r="E17" s="19" t="s">
        <v>6</v>
      </c>
      <c r="F17" s="56">
        <f>SUM(F14:F16)</f>
        <v>7480000</v>
      </c>
      <c r="G17" s="19" t="s">
        <v>6</v>
      </c>
      <c r="H17" s="19" t="s">
        <v>6</v>
      </c>
      <c r="I17" s="19" t="s">
        <v>6</v>
      </c>
      <c r="J17" s="56">
        <f>SUM(J14:J16)</f>
        <v>10088000</v>
      </c>
      <c r="K17" s="19" t="s">
        <v>6</v>
      </c>
      <c r="L17" s="23"/>
      <c r="M17" s="19" t="s">
        <v>6</v>
      </c>
      <c r="N17" s="56">
        <f aca="true" t="shared" si="0" ref="N17:T17">SUM(N14:N16)</f>
        <v>2608000</v>
      </c>
      <c r="O17" s="57">
        <f t="shared" si="0"/>
        <v>7480000</v>
      </c>
      <c r="P17" s="58">
        <f t="shared" si="0"/>
        <v>0</v>
      </c>
      <c r="Q17" s="58">
        <f t="shared" si="0"/>
        <v>0</v>
      </c>
      <c r="R17" s="58">
        <f t="shared" si="0"/>
        <v>91.39</v>
      </c>
      <c r="S17" s="58">
        <f t="shared" si="0"/>
        <v>91.39</v>
      </c>
      <c r="T17" s="58">
        <f t="shared" si="0"/>
        <v>0</v>
      </c>
    </row>
    <row r="18" spans="1:20" s="2" customFormat="1" ht="31.5" customHeight="1">
      <c r="A18" s="91" t="s">
        <v>27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3"/>
    </row>
    <row r="19" spans="1:20" s="2" customFormat="1" ht="51.75" customHeight="1">
      <c r="A19" s="67">
        <v>1</v>
      </c>
      <c r="B19" s="39" t="s">
        <v>31</v>
      </c>
      <c r="C19" s="41" t="s">
        <v>33</v>
      </c>
      <c r="D19" s="42">
        <v>36948400</v>
      </c>
      <c r="E19" s="48" t="s">
        <v>38</v>
      </c>
      <c r="F19" s="51">
        <f>O19</f>
        <v>36948400</v>
      </c>
      <c r="G19" s="50">
        <v>44908</v>
      </c>
      <c r="H19" s="6" t="s">
        <v>34</v>
      </c>
      <c r="I19" s="46" t="s">
        <v>37</v>
      </c>
      <c r="J19" s="47">
        <v>36948400</v>
      </c>
      <c r="K19" s="49">
        <v>43812</v>
      </c>
      <c r="L19" s="23"/>
      <c r="M19" s="23"/>
      <c r="N19" s="53">
        <v>0</v>
      </c>
      <c r="O19" s="51">
        <f>J19-N19</f>
        <v>36948400</v>
      </c>
      <c r="P19" s="54">
        <v>0</v>
      </c>
      <c r="Q19" s="54">
        <v>0</v>
      </c>
      <c r="R19" s="73">
        <v>654229.63</v>
      </c>
      <c r="S19" s="73">
        <v>654229.63</v>
      </c>
      <c r="T19" s="51">
        <f>R19-S19</f>
        <v>0</v>
      </c>
    </row>
    <row r="20" spans="1:20" s="2" customFormat="1" ht="51.75" customHeight="1">
      <c r="A20" s="70">
        <v>2</v>
      </c>
      <c r="B20" s="39" t="s">
        <v>42</v>
      </c>
      <c r="C20" s="41" t="s">
        <v>33</v>
      </c>
      <c r="D20" s="42">
        <v>15000000</v>
      </c>
      <c r="E20" s="48" t="s">
        <v>38</v>
      </c>
      <c r="F20" s="51">
        <f>O20</f>
        <v>15000000</v>
      </c>
      <c r="G20" s="50">
        <v>44712</v>
      </c>
      <c r="H20" s="6" t="s">
        <v>34</v>
      </c>
      <c r="I20" s="46" t="s">
        <v>43</v>
      </c>
      <c r="J20" s="51">
        <v>15000000</v>
      </c>
      <c r="K20" s="49">
        <v>43987</v>
      </c>
      <c r="L20" s="51"/>
      <c r="M20" s="23"/>
      <c r="N20" s="53">
        <v>0</v>
      </c>
      <c r="O20" s="51">
        <v>15000000</v>
      </c>
      <c r="P20" s="54">
        <v>0</v>
      </c>
      <c r="Q20" s="54">
        <v>0</v>
      </c>
      <c r="R20" s="73">
        <v>259273.97</v>
      </c>
      <c r="S20" s="73">
        <v>259273.97</v>
      </c>
      <c r="T20" s="51">
        <f>R20-S20</f>
        <v>0</v>
      </c>
    </row>
    <row r="21" spans="1:20" s="2" customFormat="1" ht="51" customHeight="1">
      <c r="A21" s="70">
        <v>3</v>
      </c>
      <c r="B21" s="39" t="s">
        <v>46</v>
      </c>
      <c r="C21" s="74" t="s">
        <v>45</v>
      </c>
      <c r="D21" s="42">
        <v>18747600</v>
      </c>
      <c r="E21" s="48" t="s">
        <v>38</v>
      </c>
      <c r="F21" s="51">
        <f>O21</f>
        <v>14000000</v>
      </c>
      <c r="G21" s="50">
        <v>44712</v>
      </c>
      <c r="H21" s="6" t="s">
        <v>34</v>
      </c>
      <c r="I21" s="46" t="s">
        <v>47</v>
      </c>
      <c r="J21" s="71">
        <v>18747600</v>
      </c>
      <c r="K21" s="49">
        <v>44182</v>
      </c>
      <c r="L21" s="42"/>
      <c r="M21" s="69">
        <v>44223</v>
      </c>
      <c r="N21" s="75">
        <v>4747600</v>
      </c>
      <c r="O21" s="51">
        <v>14000000</v>
      </c>
      <c r="P21" s="54">
        <v>0</v>
      </c>
      <c r="Q21" s="54">
        <v>0</v>
      </c>
      <c r="R21" s="73">
        <v>279538.66</v>
      </c>
      <c r="S21" s="73">
        <v>279538.66</v>
      </c>
      <c r="T21" s="51">
        <f>R21-S21</f>
        <v>0</v>
      </c>
    </row>
    <row r="22" spans="1:20" s="2" customFormat="1" ht="24" customHeight="1">
      <c r="A22" s="29" t="s">
        <v>1</v>
      </c>
      <c r="B22" s="17"/>
      <c r="C22" s="19" t="s">
        <v>6</v>
      </c>
      <c r="D22" s="19" t="s">
        <v>6</v>
      </c>
      <c r="E22" s="19" t="s">
        <v>6</v>
      </c>
      <c r="F22" s="68">
        <f>SUM(F19:F21)</f>
        <v>65948400</v>
      </c>
      <c r="G22" s="19" t="s">
        <v>6</v>
      </c>
      <c r="H22" s="19" t="s">
        <v>6</v>
      </c>
      <c r="I22" s="19" t="s">
        <v>6</v>
      </c>
      <c r="J22" s="56">
        <f>SUM(J19:J21)</f>
        <v>70696000</v>
      </c>
      <c r="K22" s="19" t="s">
        <v>6</v>
      </c>
      <c r="L22" s="58">
        <f>SUM(L19:L21)</f>
        <v>0</v>
      </c>
      <c r="M22" s="19" t="s">
        <v>6</v>
      </c>
      <c r="N22" s="77">
        <f>SUM(N19:N21)</f>
        <v>4747600</v>
      </c>
      <c r="O22" s="57">
        <f>SUM(O19:O21)</f>
        <v>65948400</v>
      </c>
      <c r="P22" s="58">
        <f>SUM(P15:P20)</f>
        <v>0</v>
      </c>
      <c r="Q22" s="58">
        <f>SUM(Q15:Q20)</f>
        <v>0</v>
      </c>
      <c r="R22" s="57">
        <f>SUM(R19:R21)</f>
        <v>1193042.26</v>
      </c>
      <c r="S22" s="57">
        <f>SUM(S19:S21)</f>
        <v>1193042.26</v>
      </c>
      <c r="T22" s="58">
        <f>SUM(T19:T21)</f>
        <v>0</v>
      </c>
    </row>
    <row r="23" spans="1:20" s="2" customFormat="1" ht="18.75" customHeight="1">
      <c r="A23" s="91" t="s">
        <v>18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3"/>
    </row>
    <row r="24" spans="1:20" s="2" customFormat="1" ht="18.75" customHeight="1">
      <c r="A24" s="27"/>
      <c r="B24" s="17"/>
      <c r="C24" s="18"/>
      <c r="D24" s="19"/>
      <c r="E24" s="36"/>
      <c r="F24" s="36"/>
      <c r="G24" s="20"/>
      <c r="H24" s="21"/>
      <c r="I24" s="23"/>
      <c r="J24" s="22"/>
      <c r="K24" s="23"/>
      <c r="L24" s="23"/>
      <c r="M24" s="23"/>
      <c r="N24" s="24"/>
      <c r="O24" s="23"/>
      <c r="P24" s="23"/>
      <c r="Q24" s="23"/>
      <c r="R24" s="23"/>
      <c r="S24" s="23"/>
      <c r="T24" s="28"/>
    </row>
    <row r="25" spans="1:20" s="2" customFormat="1" ht="24" customHeight="1">
      <c r="A25" s="29" t="s">
        <v>1</v>
      </c>
      <c r="B25" s="17"/>
      <c r="C25" s="19" t="s">
        <v>6</v>
      </c>
      <c r="D25" s="19" t="s">
        <v>6</v>
      </c>
      <c r="E25" s="19" t="s">
        <v>6</v>
      </c>
      <c r="F25" s="60">
        <v>0</v>
      </c>
      <c r="G25" s="19" t="s">
        <v>6</v>
      </c>
      <c r="H25" s="19" t="s">
        <v>6</v>
      </c>
      <c r="I25" s="19" t="s">
        <v>6</v>
      </c>
      <c r="J25" s="61">
        <v>0</v>
      </c>
      <c r="K25" s="19" t="s">
        <v>6</v>
      </c>
      <c r="L25" s="59">
        <v>0</v>
      </c>
      <c r="M25" s="19" t="s">
        <v>6</v>
      </c>
      <c r="N25" s="24"/>
      <c r="O25" s="59">
        <v>0</v>
      </c>
      <c r="P25" s="23"/>
      <c r="Q25" s="23"/>
      <c r="R25" s="23"/>
      <c r="S25" s="23"/>
      <c r="T25" s="62">
        <v>0</v>
      </c>
    </row>
    <row r="26" spans="1:20" s="2" customFormat="1" ht="31.5" customHeight="1">
      <c r="A26" s="91" t="s">
        <v>24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3"/>
    </row>
    <row r="27" spans="1:20" s="2" customFormat="1" ht="18.75" customHeight="1">
      <c r="A27" s="27"/>
      <c r="B27" s="17"/>
      <c r="C27" s="18"/>
      <c r="D27" s="19"/>
      <c r="E27" s="36"/>
      <c r="F27" s="36"/>
      <c r="G27" s="20"/>
      <c r="H27" s="21"/>
      <c r="I27" s="23"/>
      <c r="J27" s="22"/>
      <c r="K27" s="23"/>
      <c r="L27" s="23"/>
      <c r="M27" s="23"/>
      <c r="N27" s="24"/>
      <c r="O27" s="23"/>
      <c r="P27" s="23"/>
      <c r="Q27" s="23"/>
      <c r="R27" s="23"/>
      <c r="S27" s="23"/>
      <c r="T27" s="28"/>
    </row>
    <row r="28" spans="1:20" s="2" customFormat="1" ht="23.25" customHeight="1">
      <c r="A28" s="29" t="s">
        <v>1</v>
      </c>
      <c r="B28" s="17"/>
      <c r="C28" s="19" t="s">
        <v>6</v>
      </c>
      <c r="D28" s="19" t="s">
        <v>6</v>
      </c>
      <c r="E28" s="19"/>
      <c r="F28" s="60">
        <v>0</v>
      </c>
      <c r="G28" s="19" t="s">
        <v>6</v>
      </c>
      <c r="H28" s="19" t="s">
        <v>6</v>
      </c>
      <c r="I28" s="19" t="s">
        <v>6</v>
      </c>
      <c r="J28" s="60">
        <v>0</v>
      </c>
      <c r="K28" s="19" t="s">
        <v>6</v>
      </c>
      <c r="L28" s="60">
        <v>0</v>
      </c>
      <c r="M28" s="19" t="s">
        <v>6</v>
      </c>
      <c r="N28" s="24"/>
      <c r="O28" s="60">
        <v>0</v>
      </c>
      <c r="P28" s="23"/>
      <c r="Q28" s="23"/>
      <c r="R28" s="23"/>
      <c r="S28" s="23"/>
      <c r="T28" s="60">
        <v>0</v>
      </c>
    </row>
    <row r="29" spans="1:20" s="2" customFormat="1" ht="18.75" customHeight="1">
      <c r="A29" s="88" t="s">
        <v>26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90"/>
    </row>
    <row r="30" spans="1:20" s="14" customFormat="1" ht="25.5" customHeight="1">
      <c r="A30" s="35"/>
      <c r="B30" s="35"/>
      <c r="C30" s="19" t="s">
        <v>6</v>
      </c>
      <c r="D30" s="19" t="s">
        <v>6</v>
      </c>
      <c r="E30" s="19" t="s">
        <v>6</v>
      </c>
      <c r="F30" s="56">
        <f>F17+F22</f>
        <v>73428400</v>
      </c>
      <c r="G30" s="19" t="s">
        <v>6</v>
      </c>
      <c r="H30" s="19" t="s">
        <v>6</v>
      </c>
      <c r="I30" s="19" t="s">
        <v>6</v>
      </c>
      <c r="J30" s="56">
        <f>J17+J22</f>
        <v>80784000</v>
      </c>
      <c r="K30" s="19" t="s">
        <v>6</v>
      </c>
      <c r="L30" s="78">
        <f>L17+L22</f>
        <v>0</v>
      </c>
      <c r="M30" s="19" t="s">
        <v>6</v>
      </c>
      <c r="N30" s="57">
        <f aca="true" t="shared" si="1" ref="N30:T30">N17+N22</f>
        <v>7355600</v>
      </c>
      <c r="O30" s="57">
        <f t="shared" si="1"/>
        <v>73428400</v>
      </c>
      <c r="P30" s="58">
        <f t="shared" si="1"/>
        <v>0</v>
      </c>
      <c r="Q30" s="58">
        <f t="shared" si="1"/>
        <v>0</v>
      </c>
      <c r="R30" s="57">
        <f t="shared" si="1"/>
        <v>1193133.65</v>
      </c>
      <c r="S30" s="57">
        <f t="shared" si="1"/>
        <v>1193133.65</v>
      </c>
      <c r="T30" s="58">
        <f t="shared" si="1"/>
        <v>0</v>
      </c>
    </row>
    <row r="31" spans="1:20" ht="10.5" customHeight="1">
      <c r="A31" s="9"/>
      <c r="B31" s="10"/>
      <c r="C31" s="10"/>
      <c r="D31" s="11"/>
      <c r="E31" s="11"/>
      <c r="F31" s="11"/>
      <c r="G31" s="13"/>
      <c r="H31" s="13"/>
      <c r="I31" s="15"/>
      <c r="J31" s="15"/>
      <c r="K31" s="16"/>
      <c r="L31" s="16"/>
      <c r="M31" s="16"/>
      <c r="N31" s="16"/>
      <c r="O31" s="15"/>
      <c r="P31" s="15"/>
      <c r="Q31" s="15"/>
      <c r="R31" s="15"/>
      <c r="S31" s="15"/>
      <c r="T31" s="15"/>
    </row>
    <row r="32" spans="1:11" ht="51.75" customHeight="1">
      <c r="A32" s="30" t="s">
        <v>52</v>
      </c>
      <c r="B32" s="31"/>
      <c r="C32" s="31"/>
      <c r="D32" s="32"/>
      <c r="E32" s="32"/>
      <c r="F32" s="32"/>
      <c r="G32" s="33"/>
      <c r="H32" s="33"/>
      <c r="J32" s="30"/>
      <c r="K32" s="30"/>
    </row>
    <row r="34" spans="1:11" ht="45.75" customHeight="1">
      <c r="A34" s="30" t="s">
        <v>44</v>
      </c>
      <c r="B34" s="31"/>
      <c r="C34" s="31"/>
      <c r="D34" s="32"/>
      <c r="E34" s="32"/>
      <c r="F34" s="32"/>
      <c r="G34" s="33"/>
      <c r="H34" s="33"/>
      <c r="J34" s="30"/>
      <c r="K34" s="30"/>
    </row>
    <row r="36" spans="1:11" ht="41.25" customHeight="1">
      <c r="A36" s="30" t="s">
        <v>39</v>
      </c>
      <c r="B36" s="31"/>
      <c r="C36" s="31"/>
      <c r="D36" s="32"/>
      <c r="E36" s="32"/>
      <c r="F36" s="32"/>
      <c r="G36" s="5" t="s">
        <v>25</v>
      </c>
      <c r="H36" s="81" t="s">
        <v>40</v>
      </c>
      <c r="I36" s="82"/>
      <c r="J36" s="30"/>
      <c r="K36" s="30"/>
    </row>
    <row r="39" ht="12.75">
      <c r="A39" s="1" t="s">
        <v>19</v>
      </c>
    </row>
    <row r="40" spans="1:11" ht="12.75">
      <c r="A40" s="30"/>
      <c r="B40" s="31"/>
      <c r="C40" s="31"/>
      <c r="D40" s="32"/>
      <c r="E40" s="32"/>
      <c r="F40" s="32"/>
      <c r="G40" s="33"/>
      <c r="H40" s="33"/>
      <c r="J40" s="30"/>
      <c r="K40" s="30"/>
    </row>
    <row r="51" ht="16.5" customHeight="1"/>
    <row r="52" ht="30" customHeight="1">
      <c r="B52" s="12"/>
    </row>
  </sheetData>
  <sheetProtection/>
  <mergeCells count="27">
    <mergeCell ref="A26:T26"/>
    <mergeCell ref="A18:T18"/>
    <mergeCell ref="A13:T13"/>
    <mergeCell ref="A10:T10"/>
    <mergeCell ref="A7:A8"/>
    <mergeCell ref="B7:B8"/>
    <mergeCell ref="C7:C8"/>
    <mergeCell ref="A23:T23"/>
    <mergeCell ref="N7:N8"/>
    <mergeCell ref="Q7:Q8"/>
    <mergeCell ref="R7:R8"/>
    <mergeCell ref="S7:S8"/>
    <mergeCell ref="T7:T8"/>
    <mergeCell ref="F7:F8"/>
    <mergeCell ref="K7:K8"/>
    <mergeCell ref="L7:L8"/>
    <mergeCell ref="M7:M8"/>
    <mergeCell ref="Q1:T3"/>
    <mergeCell ref="H36:I36"/>
    <mergeCell ref="O7:P7"/>
    <mergeCell ref="D7:D8"/>
    <mergeCell ref="G7:G8"/>
    <mergeCell ref="H7:H8"/>
    <mergeCell ref="I7:I8"/>
    <mergeCell ref="J7:J8"/>
    <mergeCell ref="E7:E8"/>
    <mergeCell ref="A29:T29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User12</cp:lastModifiedBy>
  <cp:lastPrinted>2021-04-01T09:49:57Z</cp:lastPrinted>
  <dcterms:created xsi:type="dcterms:W3CDTF">2006-06-05T06:40:26Z</dcterms:created>
  <dcterms:modified xsi:type="dcterms:W3CDTF">2021-04-05T07:14:15Z</dcterms:modified>
  <cp:category/>
  <cp:version/>
  <cp:contentType/>
  <cp:contentStatus/>
</cp:coreProperties>
</file>