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90" yWindow="2565" windowWidth="21600" windowHeight="11385" activeTab="1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 iterate="1"/>
</workbook>
</file>

<file path=xl/calcChain.xml><?xml version="1.0" encoding="utf-8"?>
<calcChain xmlns="http://schemas.openxmlformats.org/spreadsheetml/2006/main">
  <c r="H9" i="4" l="1"/>
  <c r="I9" i="4"/>
  <c r="H10" i="4"/>
  <c r="I10" i="4"/>
  <c r="B11" i="4"/>
  <c r="B8" i="4" s="1"/>
  <c r="D11" i="4"/>
  <c r="D8" i="4" s="1"/>
  <c r="F11" i="4"/>
  <c r="F8" i="4" s="1"/>
  <c r="H11" i="4"/>
  <c r="H12" i="4"/>
  <c r="I12" i="4"/>
  <c r="H13" i="4"/>
  <c r="I13" i="4"/>
  <c r="H14" i="4"/>
  <c r="I14" i="4"/>
  <c r="H15" i="4"/>
  <c r="I15" i="4"/>
  <c r="B16" i="4"/>
  <c r="D16" i="4"/>
  <c r="F16" i="4"/>
  <c r="H16" i="4"/>
  <c r="H17" i="4"/>
  <c r="I17" i="4"/>
  <c r="H18" i="4"/>
  <c r="I18" i="4"/>
  <c r="H19" i="4"/>
  <c r="I19" i="4"/>
  <c r="D20" i="4"/>
  <c r="F20" i="4"/>
  <c r="H20" i="4"/>
  <c r="H21" i="4"/>
  <c r="I21" i="4"/>
  <c r="C22" i="4"/>
  <c r="H22" i="4"/>
  <c r="I22" i="4"/>
  <c r="C23" i="4"/>
  <c r="H23" i="4"/>
  <c r="I23" i="4"/>
  <c r="H24" i="4"/>
  <c r="I24" i="4"/>
  <c r="B27" i="4"/>
  <c r="B26" i="4" s="1"/>
  <c r="D27" i="4"/>
  <c r="D26" i="4" s="1"/>
  <c r="F27" i="4"/>
  <c r="F26" i="4" s="1"/>
  <c r="H27" i="4"/>
  <c r="H28" i="4"/>
  <c r="I28" i="4"/>
  <c r="H29" i="4"/>
  <c r="I29" i="4"/>
  <c r="H30" i="4"/>
  <c r="I30" i="4"/>
  <c r="H31" i="4"/>
  <c r="I31" i="4"/>
  <c r="H26" i="4" l="1"/>
  <c r="I26" i="4"/>
  <c r="E8" i="4"/>
  <c r="D7" i="4"/>
  <c r="E26" i="4"/>
  <c r="E20" i="4"/>
  <c r="F7" i="4"/>
  <c r="G26" i="4" s="1"/>
  <c r="H8" i="4"/>
  <c r="B7" i="4"/>
  <c r="C8" i="4"/>
  <c r="C21" i="4"/>
  <c r="I27" i="4"/>
  <c r="G27" i="4"/>
  <c r="E27" i="4"/>
  <c r="C27" i="4"/>
  <c r="I20" i="4"/>
  <c r="I16" i="4"/>
  <c r="I11" i="4"/>
  <c r="G11" i="4"/>
  <c r="E11" i="4"/>
  <c r="C11" i="4"/>
  <c r="C9" i="4" l="1"/>
  <c r="C12" i="4"/>
  <c r="C14" i="4"/>
  <c r="C17" i="4"/>
  <c r="C19" i="4"/>
  <c r="C28" i="4"/>
  <c r="C31" i="4"/>
  <c r="C10" i="4"/>
  <c r="C13" i="4"/>
  <c r="C15" i="4"/>
  <c r="C18" i="4"/>
  <c r="C20" i="4"/>
  <c r="C24" i="4"/>
  <c r="C29" i="4"/>
  <c r="G8" i="4"/>
  <c r="C16" i="4"/>
  <c r="E10" i="4"/>
  <c r="E13" i="4"/>
  <c r="E15" i="4"/>
  <c r="E18" i="4"/>
  <c r="E22" i="4"/>
  <c r="E24" i="4"/>
  <c r="E9" i="4"/>
  <c r="E12" i="4"/>
  <c r="E17" i="4"/>
  <c r="E19" i="4"/>
  <c r="E23" i="4"/>
  <c r="E28" i="4"/>
  <c r="E31" i="4"/>
  <c r="E29" i="4"/>
  <c r="E30" i="4"/>
  <c r="E16" i="4"/>
  <c r="C26" i="4"/>
  <c r="I7" i="4"/>
  <c r="G9" i="4"/>
  <c r="G12" i="4"/>
  <c r="G17" i="4"/>
  <c r="G19" i="4"/>
  <c r="G23" i="4"/>
  <c r="G28" i="4"/>
  <c r="G31" i="4"/>
  <c r="H7" i="4"/>
  <c r="G10" i="4"/>
  <c r="G13" i="4"/>
  <c r="G15" i="4"/>
  <c r="G18" i="4"/>
  <c r="G22" i="4"/>
  <c r="G24" i="4"/>
  <c r="G29" i="4"/>
  <c r="G30" i="4"/>
  <c r="G16" i="4"/>
  <c r="G20" i="4"/>
</calcChain>
</file>

<file path=xl/sharedStrings.xml><?xml version="1.0" encoding="utf-8"?>
<sst xmlns="http://schemas.openxmlformats.org/spreadsheetml/2006/main" count="156" uniqueCount="117">
  <si>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</si>
  <si>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</si>
  <si>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</si>
  <si>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</si>
  <si>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</si>
  <si>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</si>
  <si>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</si>
  <si>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</si>
  <si>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</si>
  <si>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</si>
  <si>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</si>
  <si>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</si>
  <si>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</si>
  <si>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</si>
  <si>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</si>
  <si>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</si>
  <si>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</si>
  <si>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</si>
  <si>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</si>
  <si>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</si>
  <si>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X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</si>
  <si>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</si>
  <si>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</si>
  <si>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</si>
  <si>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</si>
  <si>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</si>
  <si>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</si>
  <si>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</si>
  <si>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</si>
  <si>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</si>
  <si>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</si>
  <si>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</si>
  <si>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</si>
  <si>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</si>
  <si>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</si>
  <si>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</si>
  <si>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</si>
  <si>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</si>
  <si>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</si>
  <si>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</si>
  <si>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</si>
  <si>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</si>
  <si>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</si>
  <si>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</si>
  <si>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</si>
  <si>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</si>
  <si>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</si>
  <si>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</si>
  <si>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</si>
  <si>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</si>
  <si>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</si>
  <si>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</si>
  <si>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</si>
  <si>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</si>
  <si>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</si>
  <si>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</si>
  <si>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</si>
  <si>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</si>
  <si>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</si>
  <si>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</si>
  <si>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</si>
  <si>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</si>
  <si>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</si>
  <si>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</si>
  <si>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</si>
  <si>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</si>
  <si>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</si>
  <si>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</si>
  <si>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</si>
  <si>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</si>
  <si>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</si>
  <si>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</si>
  <si>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</si>
  <si>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</si>
  <si>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</si>
  <si>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</si>
  <si>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</si>
  <si>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</si>
  <si>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</si>
  <si>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</si>
  <si>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</si>
  <si>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</si>
  <si>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</si>
  <si>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</si>
  <si>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</si>
  <si>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</si>
  <si>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</si>
  <si>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</si>
  <si>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</si>
  <si>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</si>
  <si>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</si>
  <si>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</si>
  <si>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1. Доходы  бюджета Кемского муниципального района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</si>
  <si>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</si>
  <si>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</si>
  <si>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</si>
  <si>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</si>
  <si>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РАСХОДЫ БЮДЖЕТА -всего</t>
  </si>
  <si>
    <t>Гражданская оборона</t>
  </si>
  <si>
    <t>Другие вопросы в области культуры,кинематографии</t>
  </si>
  <si>
    <t xml:space="preserve">Физическая культура </t>
  </si>
  <si>
    <t>Спорт высшихдостижений</t>
  </si>
  <si>
    <t>Обслуживание государственого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</si>
  <si>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</si>
  <si>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Результат исполнения бюджета(ДЕФИЦИТ/ПРОФИЦИТ)</t>
  </si>
  <si>
    <t>3. Источники финансирования дефицита бюджета Кемского муниципального района</t>
  </si>
  <si>
    <t>Информация об исполнении  бюджета Кемского муниципального района за 9 месяцев 2021 года</t>
  </si>
  <si>
    <t>Факт на 01.10.2020 (отчетный) год</t>
  </si>
  <si>
    <t>План на 2021 год по состоянию на 01.10.2021 (текущий) год</t>
  </si>
  <si>
    <t>Факт на 01.10.2021 (текущий) год</t>
  </si>
  <si>
    <t>Факт на 01.10.2020 отчетный год</t>
  </si>
  <si>
    <t>План на 2021год по состоянию на 01.10.2021 (текущий ) год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</si>
  <si>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</si>
  <si>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</si>
  <si>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Благоустройство</t>
  </si>
  <si>
    <t>Другие вопросы в области жилищно-коммунального хозяйства</t>
  </si>
  <si>
    <t xml:space="preserve">     Информация по исполнению бюджета Кемского муниципального района по состоянию на 01.10.2021г.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</si>
</sst>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10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67" fontId="0" fillId="0" borderId="2" xfId="0" applyNumberFormat="1" applyFill="1" applyBorder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sqref="A1:XFD1048576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customHeight="1" x14ac:dyDescent="0.2">
      <c r="A1" s="31" t="s">
        <v>106</v>
      </c>
      <c r="B1" s="31"/>
      <c r="C1" s="31"/>
      <c r="D1" s="31"/>
      <c r="E1" s="31"/>
      <c r="F1" s="31"/>
      <c r="G1" s="31"/>
      <c r="H1" s="31"/>
      <c r="I1" s="31"/>
    </row>
    <row r="2" spans="1:9" s="1" customFormat="1" x14ac:dyDescent="0.2"/>
    <row r="3" spans="1:9" ht="14.25" x14ac:dyDescent="0.2">
      <c r="A3" s="30" t="s">
        <v>92</v>
      </c>
      <c r="B3" s="30"/>
      <c r="C3" s="30"/>
      <c r="D3" s="30"/>
      <c r="E3" s="30"/>
      <c r="F3" s="30"/>
      <c r="G3" s="30"/>
      <c r="H3" s="30"/>
      <c r="I3" s="30"/>
    </row>
    <row r="4" spans="1:9" ht="15" x14ac:dyDescent="0.25">
      <c r="A4" s="1"/>
      <c r="B4" s="1"/>
      <c r="C4" s="1"/>
      <c r="D4" s="1"/>
      <c r="E4" s="1"/>
      <c r="F4" s="1"/>
      <c r="G4" s="1"/>
      <c r="H4" s="1"/>
      <c r="I4" s="3" t="s">
        <v>85</v>
      </c>
    </row>
    <row r="5" spans="1:9" ht="71.25" x14ac:dyDescent="0.2">
      <c r="A5" s="4" t="s">
        <v>0</v>
      </c>
      <c r="B5" s="4" t="s">
        <v>107</v>
      </c>
      <c r="C5" s="4" t="s">
        <v>1</v>
      </c>
      <c r="D5" s="4" t="s">
        <v>108</v>
      </c>
      <c r="E5" s="4" t="s">
        <v>2</v>
      </c>
      <c r="F5" s="4" t="s">
        <v>109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8" customFormat="1" ht="14.25" x14ac:dyDescent="0.2">
      <c r="A7" s="16" t="s">
        <v>38</v>
      </c>
      <c r="B7" s="17">
        <f>B8+B26</f>
        <v>457502.70000000007</v>
      </c>
      <c r="C7" s="17">
        <v>100</v>
      </c>
      <c r="D7" s="17">
        <f>D8+D26</f>
        <v>844756.2</v>
      </c>
      <c r="E7" s="17">
        <v>100</v>
      </c>
      <c r="F7" s="17">
        <f>F8+F26</f>
        <v>478125.9</v>
      </c>
      <c r="G7" s="17">
        <v>100</v>
      </c>
      <c r="H7" s="17">
        <f t="shared" ref="H7:H14" si="0">F7/B7*100-100</f>
        <v>4.5077766754163235</v>
      </c>
      <c r="I7" s="17">
        <f>F7/D7*100</f>
        <v>56.599276809095933</v>
      </c>
    </row>
    <row r="8" spans="1:9" ht="30" x14ac:dyDescent="0.25">
      <c r="A8" s="12" t="s">
        <v>14</v>
      </c>
      <c r="B8" s="15">
        <f>B9+B11+B15+B16+B20+B22+B23+B24+B25</f>
        <v>189904.70000000004</v>
      </c>
      <c r="C8" s="15">
        <f>B8*100/B7</f>
        <v>41.508979072691815</v>
      </c>
      <c r="D8" s="15">
        <f>D9+D11+D15+D16+D20+D22+D23+D24+D25</f>
        <v>236443.19999999998</v>
      </c>
      <c r="E8" s="15">
        <f>D8*100/D7</f>
        <v>27.989519342977299</v>
      </c>
      <c r="F8" s="15">
        <f>F9+F11+F15+F16+F20+F22+F23+F24+F25</f>
        <v>184044.59999999998</v>
      </c>
      <c r="G8" s="15">
        <f>F8*100/F7</f>
        <v>38.492915778040881</v>
      </c>
      <c r="H8" s="15">
        <f t="shared" si="0"/>
        <v>-3.085810935695676</v>
      </c>
      <c r="I8" s="15">
        <v>53</v>
      </c>
    </row>
    <row r="9" spans="1:9" ht="15" x14ac:dyDescent="0.25">
      <c r="A9" s="12" t="s">
        <v>15</v>
      </c>
      <c r="B9" s="15">
        <v>110000</v>
      </c>
      <c r="C9" s="15">
        <f>B9*100/B7</f>
        <v>24.043573950492529</v>
      </c>
      <c r="D9" s="15">
        <v>155764</v>
      </c>
      <c r="E9" s="15">
        <f>D9*100/D7</f>
        <v>18.438929480482063</v>
      </c>
      <c r="F9" s="15">
        <v>106848</v>
      </c>
      <c r="G9" s="15">
        <f>F9*100/F7</f>
        <v>22.347252052231429</v>
      </c>
      <c r="H9" s="15">
        <f t="shared" si="0"/>
        <v>-2.8654545454545541</v>
      </c>
      <c r="I9" s="15">
        <f>F9/D9*100</f>
        <v>68.596081251123493</v>
      </c>
    </row>
    <row r="10" spans="1:9" ht="15" x14ac:dyDescent="0.25">
      <c r="A10" s="12" t="s">
        <v>16</v>
      </c>
      <c r="B10" s="15">
        <v>110000</v>
      </c>
      <c r="C10" s="15">
        <f>B10*100/B7</f>
        <v>24.043573950492529</v>
      </c>
      <c r="D10" s="15">
        <v>155764</v>
      </c>
      <c r="E10" s="15">
        <f>D10*100/D7</f>
        <v>18.438929480482063</v>
      </c>
      <c r="F10" s="15">
        <v>106848</v>
      </c>
      <c r="G10" s="15">
        <f>F10*100/F7</f>
        <v>22.347252052231429</v>
      </c>
      <c r="H10" s="15">
        <f t="shared" si="0"/>
        <v>-2.8654545454545541</v>
      </c>
      <c r="I10" s="15">
        <f>F10/D10*100</f>
        <v>68.596081251123493</v>
      </c>
    </row>
    <row r="11" spans="1:9" ht="30" x14ac:dyDescent="0.25">
      <c r="A11" s="12" t="s">
        <v>18</v>
      </c>
      <c r="B11" s="15">
        <f>B12+B13+B14</f>
        <v>66998</v>
      </c>
      <c r="C11" s="15">
        <f>B11*100/B7</f>
        <v>14.644285159409986</v>
      </c>
      <c r="D11" s="15">
        <f>D12+D13+D14</f>
        <v>62380</v>
      </c>
      <c r="E11" s="15">
        <f>D11*100/D7</f>
        <v>7.3843790670018175</v>
      </c>
      <c r="F11" s="15">
        <f>F12+F13+F14</f>
        <v>61894.299999999996</v>
      </c>
      <c r="G11" s="15">
        <f>F11*100/F7</f>
        <v>12.945188704481392</v>
      </c>
      <c r="H11" s="15">
        <f t="shared" si="0"/>
        <v>-7.6176900803009033</v>
      </c>
      <c r="I11" s="15">
        <f t="shared" ref="I11:I24" si="1">F11/D11*100</f>
        <v>99.221385059313874</v>
      </c>
    </row>
    <row r="12" spans="1:9" s="1" customFormat="1" ht="15" x14ac:dyDescent="0.25">
      <c r="A12" s="12" t="s">
        <v>86</v>
      </c>
      <c r="B12" s="15">
        <v>4133</v>
      </c>
      <c r="C12" s="15">
        <f>B12*100/B7</f>
        <v>0.90338264670350565</v>
      </c>
      <c r="D12" s="15">
        <v>1350</v>
      </c>
      <c r="E12" s="15">
        <f>D12*100/D7</f>
        <v>0.15980942193735898</v>
      </c>
      <c r="F12" s="15">
        <v>1279.7</v>
      </c>
      <c r="G12" s="15">
        <f>F12*100/F7</f>
        <v>0.26764916939241318</v>
      </c>
      <c r="H12" s="15">
        <f t="shared" si="0"/>
        <v>-69.037019114444718</v>
      </c>
      <c r="I12" s="15">
        <f t="shared" si="1"/>
        <v>94.792592592592598</v>
      </c>
    </row>
    <row r="13" spans="1:9" ht="15" x14ac:dyDescent="0.25">
      <c r="A13" s="12" t="s">
        <v>19</v>
      </c>
      <c r="B13" s="15">
        <v>62353.599999999999</v>
      </c>
      <c r="C13" s="15">
        <f>B13*100/B7</f>
        <v>13.629121751631191</v>
      </c>
      <c r="D13" s="15">
        <v>59730</v>
      </c>
      <c r="E13" s="15">
        <f>D13*100/D7</f>
        <v>7.0706790906062604</v>
      </c>
      <c r="F13" s="15">
        <v>59732.6</v>
      </c>
      <c r="G13" s="15">
        <f>F13*100/F7</f>
        <v>12.493069294091786</v>
      </c>
      <c r="H13" s="15">
        <f t="shared" si="0"/>
        <v>-4.2034461522670625</v>
      </c>
      <c r="I13" s="15">
        <f t="shared" si="1"/>
        <v>100.00435292148001</v>
      </c>
    </row>
    <row r="14" spans="1:9" ht="15" x14ac:dyDescent="0.25">
      <c r="A14" s="12" t="s">
        <v>87</v>
      </c>
      <c r="B14" s="15">
        <v>511.4</v>
      </c>
      <c r="C14" s="15">
        <f>B14*100/B7</f>
        <v>0.11178076107528981</v>
      </c>
      <c r="D14" s="15">
        <v>1300</v>
      </c>
      <c r="E14" s="15">
        <v>0</v>
      </c>
      <c r="F14" s="15">
        <v>882</v>
      </c>
      <c r="G14" s="15">
        <v>0</v>
      </c>
      <c r="H14" s="15">
        <f t="shared" si="0"/>
        <v>72.467735627688711</v>
      </c>
      <c r="I14" s="15">
        <f t="shared" si="1"/>
        <v>67.84615384615384</v>
      </c>
    </row>
    <row r="15" spans="1:9" ht="15" x14ac:dyDescent="0.25">
      <c r="A15" s="12" t="s">
        <v>21</v>
      </c>
      <c r="B15" s="15">
        <v>2278</v>
      </c>
      <c r="C15" s="15">
        <f>B15*100/B7</f>
        <v>0.4979205587201998</v>
      </c>
      <c r="D15" s="15">
        <v>3010</v>
      </c>
      <c r="E15" s="15">
        <f>D15*100/D7</f>
        <v>0.35631582224551889</v>
      </c>
      <c r="F15" s="15">
        <v>2088.9</v>
      </c>
      <c r="G15" s="15">
        <f>F15*100/F7</f>
        <v>0.43689329525967951</v>
      </c>
      <c r="H15" s="15">
        <f>F15/B15*100-100</f>
        <v>-8.3011413520632118</v>
      </c>
      <c r="I15" s="15">
        <f t="shared" si="1"/>
        <v>69.398671096345524</v>
      </c>
    </row>
    <row r="16" spans="1:9" s="1" customFormat="1" ht="60" x14ac:dyDescent="0.25">
      <c r="A16" s="12" t="s">
        <v>88</v>
      </c>
      <c r="B16" s="15">
        <f>B17+B18+B19</f>
        <v>3322.1000000000004</v>
      </c>
      <c r="C16" s="15">
        <f>B16*100/B7</f>
        <v>0.72613779109937493</v>
      </c>
      <c r="D16" s="15">
        <f>D17+D18+D19</f>
        <v>5322.4</v>
      </c>
      <c r="E16" s="15">
        <f>D16*100/D7</f>
        <v>0.63005160542177729</v>
      </c>
      <c r="F16" s="15">
        <f>F17+F18+F19</f>
        <v>3725.8999999999996</v>
      </c>
      <c r="G16" s="15">
        <f>F16*100/F7</f>
        <v>0.77927173574993513</v>
      </c>
      <c r="H16" s="15">
        <f>F16/B16*100-100</f>
        <v>12.154962222690429</v>
      </c>
      <c r="I16" s="15">
        <f t="shared" si="1"/>
        <v>70.004133473620925</v>
      </c>
    </row>
    <row r="17" spans="1:9" s="1" customFormat="1" ht="30" x14ac:dyDescent="0.25">
      <c r="A17" s="12" t="s">
        <v>89</v>
      </c>
      <c r="B17" s="15">
        <v>2055.8000000000002</v>
      </c>
      <c r="C17" s="15">
        <f>B17*100/B7</f>
        <v>0.44935253934020497</v>
      </c>
      <c r="D17" s="15">
        <v>3466.4</v>
      </c>
      <c r="E17" s="15">
        <f>D17*100/D7</f>
        <v>0.41034324459530458</v>
      </c>
      <c r="F17" s="15">
        <v>2449</v>
      </c>
      <c r="G17" s="15">
        <f>F17*100/F7</f>
        <v>0.51220818617021158</v>
      </c>
      <c r="H17" s="15">
        <f>F17/B17*100-100</f>
        <v>19.126374160910586</v>
      </c>
      <c r="I17" s="15">
        <f t="shared" si="1"/>
        <v>70.649665358873762</v>
      </c>
    </row>
    <row r="18" spans="1:9" s="1" customFormat="1" ht="15" x14ac:dyDescent="0.25">
      <c r="A18" s="12" t="s">
        <v>90</v>
      </c>
      <c r="B18" s="15">
        <v>1099</v>
      </c>
      <c r="C18" s="15">
        <f>B18*100/B7</f>
        <v>0.24021716155992082</v>
      </c>
      <c r="D18" s="15">
        <v>1650</v>
      </c>
      <c r="E18" s="15">
        <f>D18*100/D7</f>
        <v>0.19532262681232765</v>
      </c>
      <c r="F18" s="15">
        <v>1134.2</v>
      </c>
      <c r="G18" s="15">
        <f>F18*100/F7</f>
        <v>0.23721785412586935</v>
      </c>
      <c r="H18" s="15">
        <f>F18/B18*100-100</f>
        <v>3.2029117379435803</v>
      </c>
      <c r="I18" s="15">
        <f t="shared" si="1"/>
        <v>68.739393939393949</v>
      </c>
    </row>
    <row r="19" spans="1:9" s="1" customFormat="1" ht="30" x14ac:dyDescent="0.25">
      <c r="A19" s="12" t="s">
        <v>91</v>
      </c>
      <c r="B19" s="15">
        <v>167.3</v>
      </c>
      <c r="C19" s="15">
        <f>B19*100/B7</f>
        <v>3.6568090199249094E-2</v>
      </c>
      <c r="D19" s="15">
        <v>206</v>
      </c>
      <c r="E19" s="15">
        <f>D19*100/D7</f>
        <v>2.4385734014145146E-2</v>
      </c>
      <c r="F19" s="15">
        <v>142.69999999999999</v>
      </c>
      <c r="G19" s="15">
        <f>F19*100/F7</f>
        <v>2.9845695453854303E-2</v>
      </c>
      <c r="H19" s="15">
        <f t="shared" ref="H19:H24" si="2">F19/B19*100-100</f>
        <v>-14.704124327555306</v>
      </c>
      <c r="I19" s="15">
        <f t="shared" si="1"/>
        <v>69.271844660194176</v>
      </c>
    </row>
    <row r="20" spans="1:9" ht="30" x14ac:dyDescent="0.25">
      <c r="A20" s="12" t="s">
        <v>22</v>
      </c>
      <c r="B20" s="15">
        <v>509.2</v>
      </c>
      <c r="C20" s="15">
        <f>B20*100/B7</f>
        <v>0.11129988959627996</v>
      </c>
      <c r="D20" s="15">
        <f>D21</f>
        <v>959.4</v>
      </c>
      <c r="E20" s="15">
        <f>D20*100/D7</f>
        <v>0.11357122919014978</v>
      </c>
      <c r="F20" s="15">
        <f>F21</f>
        <v>852</v>
      </c>
      <c r="G20" s="15">
        <f>F20*100/F7</f>
        <v>0.17819574300409158</v>
      </c>
      <c r="H20" s="15">
        <f t="shared" si="2"/>
        <v>67.321288295365264</v>
      </c>
      <c r="I20" s="15">
        <f t="shared" si="1"/>
        <v>88.805503439649783</v>
      </c>
    </row>
    <row r="21" spans="1:9" ht="30" x14ac:dyDescent="0.25">
      <c r="A21" s="12" t="s">
        <v>23</v>
      </c>
      <c r="B21" s="15">
        <v>509.2</v>
      </c>
      <c r="C21" s="15">
        <f>B21*100/B8</f>
        <v>0.26813449061555605</v>
      </c>
      <c r="D21" s="15">
        <v>959.4</v>
      </c>
      <c r="E21" s="15">
        <v>0</v>
      </c>
      <c r="F21" s="15">
        <v>852</v>
      </c>
      <c r="G21" s="15">
        <v>0</v>
      </c>
      <c r="H21" s="15">
        <f t="shared" si="2"/>
        <v>67.321288295365264</v>
      </c>
      <c r="I21" s="15">
        <f t="shared" si="1"/>
        <v>88.805503439649783</v>
      </c>
    </row>
    <row r="22" spans="1:9" ht="60" x14ac:dyDescent="0.25">
      <c r="A22" s="12" t="s">
        <v>24</v>
      </c>
      <c r="B22" s="15">
        <v>5889</v>
      </c>
      <c r="C22" s="15">
        <f>B22*100/B9</f>
        <v>5.3536363636363635</v>
      </c>
      <c r="D22" s="15">
        <v>8281</v>
      </c>
      <c r="E22" s="15">
        <f>D22*100/D7</f>
        <v>0.98028283189871834</v>
      </c>
      <c r="F22" s="15">
        <v>6191</v>
      </c>
      <c r="G22" s="15">
        <f>F22*100/F7</f>
        <v>1.2948472358431116</v>
      </c>
      <c r="H22" s="15">
        <f t="shared" si="2"/>
        <v>5.1282051282051384</v>
      </c>
      <c r="I22" s="15">
        <f t="shared" si="1"/>
        <v>74.761502234029706</v>
      </c>
    </row>
    <row r="23" spans="1:9" ht="45" x14ac:dyDescent="0.25">
      <c r="A23" s="12" t="s">
        <v>25</v>
      </c>
      <c r="B23" s="15">
        <v>126.7</v>
      </c>
      <c r="C23" s="15">
        <f>B23*100/B10</f>
        <v>0.11518181818181818</v>
      </c>
      <c r="D23" s="15">
        <v>407.6</v>
      </c>
      <c r="E23" s="15">
        <f>D23*100/D7</f>
        <v>4.8250607690124091E-2</v>
      </c>
      <c r="F23" s="15">
        <v>424.3</v>
      </c>
      <c r="G23" s="15">
        <f>F23*100/F7</f>
        <v>8.874231661577002E-2</v>
      </c>
      <c r="H23" s="15">
        <f t="shared" si="2"/>
        <v>234.88555643251777</v>
      </c>
      <c r="I23" s="15">
        <f t="shared" si="1"/>
        <v>104.09715407262021</v>
      </c>
    </row>
    <row r="24" spans="1:9" ht="30" x14ac:dyDescent="0.25">
      <c r="A24" s="12" t="s">
        <v>26</v>
      </c>
      <c r="B24" s="15">
        <v>781.7</v>
      </c>
      <c r="C24" s="15">
        <f>B24*100/B7</f>
        <v>0.17086237961000009</v>
      </c>
      <c r="D24" s="15">
        <v>318.8</v>
      </c>
      <c r="E24" s="15">
        <f>D24*100/D7</f>
        <v>3.7738699047133367E-2</v>
      </c>
      <c r="F24" s="15">
        <v>2020.2</v>
      </c>
      <c r="G24" s="15">
        <f>F24*100/F7</f>
        <v>0.42252469485547633</v>
      </c>
      <c r="H24" s="15">
        <f t="shared" si="2"/>
        <v>158.43674043750798</v>
      </c>
      <c r="I24" s="15">
        <f t="shared" si="1"/>
        <v>633.68883312421588</v>
      </c>
    </row>
    <row r="25" spans="1:9" ht="15" x14ac:dyDescent="0.25">
      <c r="A25" s="12" t="s">
        <v>27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 t="s">
        <v>17</v>
      </c>
      <c r="H25" s="15"/>
      <c r="I25" s="15"/>
    </row>
    <row r="26" spans="1:9" ht="15" x14ac:dyDescent="0.25">
      <c r="A26" s="12" t="s">
        <v>28</v>
      </c>
      <c r="B26" s="15">
        <f>B27+B32+B33+B34+B35</f>
        <v>267598.00000000006</v>
      </c>
      <c r="C26" s="15">
        <f>B26*100/B7</f>
        <v>58.491020927308199</v>
      </c>
      <c r="D26" s="15">
        <f>D27+D32+D33+D34+D35</f>
        <v>608313</v>
      </c>
      <c r="E26" s="15">
        <f>D26*100/D7</f>
        <v>72.010480657022711</v>
      </c>
      <c r="F26" s="15">
        <f>F27+F32+F33+F34+F35</f>
        <v>294081.30000000005</v>
      </c>
      <c r="G26" s="15">
        <f>F26*100/F7</f>
        <v>61.507084221959119</v>
      </c>
      <c r="H26" s="15">
        <f t="shared" ref="H26:H31" si="3">F26/B26*100-100</f>
        <v>9.8966733682613466</v>
      </c>
      <c r="I26" s="15">
        <f>F26*100/D26</f>
        <v>48.343747380049422</v>
      </c>
    </row>
    <row r="27" spans="1:9" ht="60" x14ac:dyDescent="0.25">
      <c r="A27" s="12" t="s">
        <v>29</v>
      </c>
      <c r="B27" s="15">
        <f>B28+B29+B30+B31</f>
        <v>274345.10000000003</v>
      </c>
      <c r="C27" s="15">
        <f>B27*100/B7</f>
        <v>59.965788180047895</v>
      </c>
      <c r="D27" s="15">
        <f>D28+D29+D30+D31</f>
        <v>611151</v>
      </c>
      <c r="E27" s="15">
        <f>D27*100/D7</f>
        <v>72.346435575139907</v>
      </c>
      <c r="F27" s="15">
        <f>F28+F29+F30+F31</f>
        <v>296209.90000000002</v>
      </c>
      <c r="G27" s="15">
        <f>F27*100/F7</f>
        <v>61.952280769563004</v>
      </c>
      <c r="H27" s="15">
        <f t="shared" si="3"/>
        <v>7.9698161184581124</v>
      </c>
      <c r="I27" s="15">
        <f t="shared" ref="I27:I31" si="4">F27/D27*100</f>
        <v>48.467547300094417</v>
      </c>
    </row>
    <row r="28" spans="1:9" ht="45" x14ac:dyDescent="0.25">
      <c r="A28" s="12" t="s">
        <v>30</v>
      </c>
      <c r="B28" s="15">
        <v>9797.5</v>
      </c>
      <c r="C28" s="15">
        <f>B28*100/B7</f>
        <v>2.1415174161813688</v>
      </c>
      <c r="D28" s="15">
        <v>8269</v>
      </c>
      <c r="E28" s="15">
        <f>D28*100/D7</f>
        <v>0.97886230370371952</v>
      </c>
      <c r="F28" s="15">
        <v>6989</v>
      </c>
      <c r="G28" s="15">
        <f>F28*100/F7</f>
        <v>1.4617488824596199</v>
      </c>
      <c r="H28" s="15">
        <f t="shared" si="3"/>
        <v>-28.665475886705792</v>
      </c>
      <c r="I28" s="15">
        <f t="shared" si="4"/>
        <v>84.520498246462694</v>
      </c>
    </row>
    <row r="29" spans="1:9" ht="45" x14ac:dyDescent="0.25">
      <c r="A29" s="12" t="s">
        <v>31</v>
      </c>
      <c r="B29" s="15">
        <v>72044.7</v>
      </c>
      <c r="C29" s="15">
        <f>B29*100/B7</f>
        <v>15.747382474464082</v>
      </c>
      <c r="D29" s="15">
        <v>269991.8</v>
      </c>
      <c r="E29" s="15">
        <f>D29*100/D7</f>
        <v>31.960913693205214</v>
      </c>
      <c r="F29" s="15">
        <v>72485.8</v>
      </c>
      <c r="G29" s="15">
        <f>F29*100/F7</f>
        <v>15.160400220945988</v>
      </c>
      <c r="H29" s="15">
        <f t="shared" si="3"/>
        <v>0.61225877823073915</v>
      </c>
      <c r="I29" s="15">
        <f t="shared" si="4"/>
        <v>26.84740795831577</v>
      </c>
    </row>
    <row r="30" spans="1:9" ht="45" x14ac:dyDescent="0.25">
      <c r="A30" s="12" t="s">
        <v>32</v>
      </c>
      <c r="B30" s="15">
        <v>180712.7</v>
      </c>
      <c r="C30" s="15">
        <v>7</v>
      </c>
      <c r="D30" s="15">
        <v>253092.4</v>
      </c>
      <c r="E30" s="15">
        <f>D30*100/D7</f>
        <v>29.960407511658396</v>
      </c>
      <c r="F30" s="15">
        <v>194998.2</v>
      </c>
      <c r="G30" s="15">
        <f>F30*100/F7</f>
        <v>40.783860485282219</v>
      </c>
      <c r="H30" s="15">
        <f t="shared" si="3"/>
        <v>7.9050891276595507</v>
      </c>
      <c r="I30" s="15">
        <f t="shared" si="4"/>
        <v>77.046248721810699</v>
      </c>
    </row>
    <row r="31" spans="1:9" ht="15" x14ac:dyDescent="0.25">
      <c r="A31" s="12" t="s">
        <v>33</v>
      </c>
      <c r="B31" s="15">
        <v>11790.2</v>
      </c>
      <c r="C31" s="15">
        <f>B31*100/B7</f>
        <v>2.5770776871917911</v>
      </c>
      <c r="D31" s="15">
        <v>79797.8</v>
      </c>
      <c r="E31" s="15">
        <f>D31*100/D7</f>
        <v>9.4462520665725815</v>
      </c>
      <c r="F31" s="15">
        <v>21736.9</v>
      </c>
      <c r="G31" s="15">
        <f>F31*100/F7</f>
        <v>4.5462711808751628</v>
      </c>
      <c r="H31" s="15">
        <f t="shared" si="3"/>
        <v>84.364132923953804</v>
      </c>
      <c r="I31" s="15">
        <f t="shared" si="4"/>
        <v>27.239974034371876</v>
      </c>
    </row>
    <row r="32" spans="1:9" ht="45" x14ac:dyDescent="0.25">
      <c r="A32" s="12" t="s">
        <v>34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4"/>
      <c r="I32" s="15"/>
    </row>
    <row r="33" spans="1:9" ht="30" x14ac:dyDescent="0.25">
      <c r="A33" s="12" t="s">
        <v>35</v>
      </c>
      <c r="B33" s="15">
        <v>74.5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4"/>
      <c r="I33" s="15"/>
    </row>
    <row r="34" spans="1:9" ht="60" x14ac:dyDescent="0.25">
      <c r="A34" s="12" t="s">
        <v>36</v>
      </c>
      <c r="B34" s="15">
        <v>11.7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4"/>
      <c r="I34" s="14"/>
    </row>
    <row r="35" spans="1:9" ht="30" x14ac:dyDescent="0.25">
      <c r="A35" s="12" t="s">
        <v>37</v>
      </c>
      <c r="B35" s="15">
        <v>-6833.3</v>
      </c>
      <c r="C35" s="15" t="s">
        <v>17</v>
      </c>
      <c r="D35" s="15">
        <v>-2838</v>
      </c>
      <c r="E35" s="15" t="s">
        <v>17</v>
      </c>
      <c r="F35" s="15">
        <v>-2128.6</v>
      </c>
      <c r="G35" s="15" t="s">
        <v>17</v>
      </c>
      <c r="H35" s="15"/>
      <c r="I35" s="15"/>
    </row>
  </sheetData>
  <mergeCells count="2">
    <mergeCell ref="A3:I3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abSelected="1" topLeftCell="A25" workbookViewId="0">
      <selection activeCell="N52" sqref="N52"/>
    </sheetView>
  </sheetViews>
  <sheetFormatPr defaultRowHeight="12.75" x14ac:dyDescent="0.2"/>
  <cols>
    <col min="1" max="1" width="61.5703125" style="19" customWidth="1"/>
    <col min="2" max="2" width="20.7109375" style="19" customWidth="1"/>
    <col min="3" max="3" width="14.7109375" style="19" customWidth="1"/>
    <col min="4" max="4" width="15.85546875" style="19" customWidth="1"/>
    <col min="5" max="5" width="15.42578125" style="19" customWidth="1"/>
    <col min="6" max="6" width="13.42578125" style="19" customWidth="1"/>
    <col min="7" max="7" width="12" style="19" customWidth="1"/>
    <col min="8" max="8" width="15.7109375" style="19" customWidth="1"/>
    <col min="9" max="9" width="16.42578125" style="19" customWidth="1"/>
    <col min="10" max="16384" width="9.140625" style="19"/>
  </cols>
  <sheetData>
    <row r="2" spans="1:9" ht="14.25" x14ac:dyDescent="0.2">
      <c r="A2" s="32" t="s">
        <v>116</v>
      </c>
      <c r="B2" s="32"/>
      <c r="C2" s="32"/>
      <c r="D2" s="32"/>
      <c r="E2" s="29"/>
      <c r="F2" s="29"/>
      <c r="G2" s="29"/>
      <c r="H2" s="29"/>
      <c r="I2" s="29"/>
    </row>
    <row r="3" spans="1:9" x14ac:dyDescent="0.2">
      <c r="I3" s="19" t="s">
        <v>93</v>
      </c>
    </row>
    <row r="4" spans="1:9" ht="96.75" customHeight="1" x14ac:dyDescent="0.2">
      <c r="A4" s="20" t="s">
        <v>0</v>
      </c>
      <c r="B4" s="21" t="s">
        <v>110</v>
      </c>
      <c r="C4" s="20" t="s">
        <v>94</v>
      </c>
      <c r="D4" s="20" t="s">
        <v>111</v>
      </c>
      <c r="E4" s="20" t="s">
        <v>95</v>
      </c>
      <c r="F4" s="20" t="s">
        <v>109</v>
      </c>
      <c r="G4" s="20" t="s">
        <v>95</v>
      </c>
      <c r="H4" s="20" t="s">
        <v>3</v>
      </c>
      <c r="I4" s="20" t="s">
        <v>96</v>
      </c>
    </row>
    <row r="5" spans="1:9" ht="15" x14ac:dyDescent="0.2">
      <c r="A5" s="22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</row>
    <row r="6" spans="1:9" ht="15" x14ac:dyDescent="0.2">
      <c r="A6" s="24" t="s">
        <v>97</v>
      </c>
      <c r="B6" s="25">
        <v>439704</v>
      </c>
      <c r="C6" s="25">
        <v>100</v>
      </c>
      <c r="D6" s="25">
        <v>868374</v>
      </c>
      <c r="E6" s="25">
        <v>99</v>
      </c>
      <c r="F6" s="25">
        <v>468356</v>
      </c>
      <c r="G6" s="25">
        <v>100</v>
      </c>
      <c r="H6" s="25">
        <v>7</v>
      </c>
      <c r="I6" s="25">
        <v>54</v>
      </c>
    </row>
    <row r="7" spans="1:9" ht="15" x14ac:dyDescent="0.2">
      <c r="A7" s="26" t="s">
        <v>39</v>
      </c>
      <c r="B7" s="27">
        <v>39621</v>
      </c>
      <c r="C7" s="27">
        <v>9</v>
      </c>
      <c r="D7" s="27">
        <v>62670</v>
      </c>
      <c r="E7" s="27">
        <v>7</v>
      </c>
      <c r="F7" s="27">
        <v>45506</v>
      </c>
      <c r="G7" s="27">
        <v>10</v>
      </c>
      <c r="H7" s="27">
        <v>15</v>
      </c>
      <c r="I7" s="27">
        <v>73</v>
      </c>
    </row>
    <row r="8" spans="1:9" ht="30" x14ac:dyDescent="0.2">
      <c r="A8" s="26" t="s">
        <v>112</v>
      </c>
      <c r="B8" s="28">
        <v>0</v>
      </c>
      <c r="C8" s="27"/>
      <c r="D8" s="27">
        <v>0</v>
      </c>
      <c r="E8" s="27"/>
      <c r="F8" s="27">
        <v>0</v>
      </c>
      <c r="G8" s="27"/>
      <c r="H8" s="27"/>
      <c r="I8" s="27"/>
    </row>
    <row r="9" spans="1:9" ht="45" x14ac:dyDescent="0.2">
      <c r="A9" s="26" t="s">
        <v>40</v>
      </c>
      <c r="B9" s="28">
        <v>1131</v>
      </c>
      <c r="C9" s="27"/>
      <c r="D9" s="27">
        <v>2236</v>
      </c>
      <c r="E9" s="27"/>
      <c r="F9" s="27">
        <v>1667</v>
      </c>
      <c r="G9" s="27"/>
      <c r="H9" s="27">
        <v>47</v>
      </c>
      <c r="I9" s="27">
        <v>75</v>
      </c>
    </row>
    <row r="10" spans="1:9" ht="45" x14ac:dyDescent="0.2">
      <c r="A10" s="26" t="s">
        <v>41</v>
      </c>
      <c r="B10" s="27">
        <v>21511</v>
      </c>
      <c r="C10" s="27"/>
      <c r="D10" s="27">
        <v>35677</v>
      </c>
      <c r="E10" s="27"/>
      <c r="F10" s="27">
        <v>26130</v>
      </c>
      <c r="G10" s="27"/>
      <c r="H10" s="27">
        <v>21</v>
      </c>
      <c r="I10" s="27">
        <v>73</v>
      </c>
    </row>
    <row r="11" spans="1:9" ht="15" x14ac:dyDescent="0.2">
      <c r="A11" s="26" t="s">
        <v>42</v>
      </c>
      <c r="B11" s="27">
        <v>1</v>
      </c>
      <c r="C11" s="27"/>
      <c r="D11" s="27">
        <v>4</v>
      </c>
      <c r="E11" s="27"/>
      <c r="F11" s="27">
        <v>1</v>
      </c>
      <c r="G11" s="27"/>
      <c r="H11" s="27">
        <v>18</v>
      </c>
      <c r="I11" s="27">
        <v>25</v>
      </c>
    </row>
    <row r="12" spans="1:9" ht="45" x14ac:dyDescent="0.2">
      <c r="A12" s="26" t="s">
        <v>43</v>
      </c>
      <c r="B12" s="27">
        <v>9544</v>
      </c>
      <c r="C12" s="27"/>
      <c r="D12" s="27">
        <v>11968</v>
      </c>
      <c r="E12" s="27"/>
      <c r="F12" s="27">
        <v>9420</v>
      </c>
      <c r="G12" s="27"/>
      <c r="H12" s="27">
        <v>-1</v>
      </c>
      <c r="I12" s="27">
        <v>79</v>
      </c>
    </row>
    <row r="13" spans="1:9" ht="15" x14ac:dyDescent="0.2">
      <c r="A13" s="26" t="s">
        <v>113</v>
      </c>
      <c r="B13" s="27">
        <v>0</v>
      </c>
      <c r="C13" s="27"/>
      <c r="D13" s="27">
        <v>0</v>
      </c>
      <c r="E13" s="27"/>
      <c r="F13" s="27">
        <v>0</v>
      </c>
      <c r="G13" s="27"/>
      <c r="H13" s="27" t="e">
        <v>#DIV/0!</v>
      </c>
      <c r="I13" s="27" t="e">
        <v>#DIV/0!</v>
      </c>
    </row>
    <row r="14" spans="1:9" ht="15" x14ac:dyDescent="0.2">
      <c r="A14" s="26" t="s">
        <v>44</v>
      </c>
      <c r="B14" s="27">
        <v>0</v>
      </c>
      <c r="C14" s="27"/>
      <c r="D14" s="27">
        <v>11</v>
      </c>
      <c r="E14" s="27"/>
      <c r="F14" s="27">
        <v>0</v>
      </c>
      <c r="G14" s="27"/>
      <c r="H14" s="27" t="s">
        <v>20</v>
      </c>
      <c r="I14" s="27">
        <v>0</v>
      </c>
    </row>
    <row r="15" spans="1:9" ht="15" x14ac:dyDescent="0.2">
      <c r="A15" s="26" t="s">
        <v>45</v>
      </c>
      <c r="B15" s="27">
        <v>7434</v>
      </c>
      <c r="C15" s="27"/>
      <c r="D15" s="27">
        <v>12774</v>
      </c>
      <c r="E15" s="27"/>
      <c r="F15" s="27">
        <v>8288</v>
      </c>
      <c r="G15" s="27"/>
      <c r="H15" s="27">
        <v>11</v>
      </c>
      <c r="I15" s="27">
        <v>65</v>
      </c>
    </row>
    <row r="16" spans="1:9" ht="15" x14ac:dyDescent="0.2">
      <c r="A16" s="26" t="s">
        <v>46</v>
      </c>
      <c r="B16" s="27">
        <v>219</v>
      </c>
      <c r="C16" s="27">
        <v>0</v>
      </c>
      <c r="D16" s="27">
        <v>540</v>
      </c>
      <c r="E16" s="27">
        <v>0</v>
      </c>
      <c r="F16" s="27">
        <v>181</v>
      </c>
      <c r="G16" s="27">
        <v>0</v>
      </c>
      <c r="H16" s="27">
        <v>-17</v>
      </c>
      <c r="I16" s="27">
        <v>33</v>
      </c>
    </row>
    <row r="17" spans="1:9" ht="15" x14ac:dyDescent="0.2">
      <c r="A17" s="26" t="s">
        <v>47</v>
      </c>
      <c r="B17" s="27">
        <v>219</v>
      </c>
      <c r="C17" s="27"/>
      <c r="D17" s="27">
        <v>540</v>
      </c>
      <c r="E17" s="27"/>
      <c r="F17" s="27">
        <v>181</v>
      </c>
      <c r="G17" s="27"/>
      <c r="H17" s="27">
        <v>-17</v>
      </c>
      <c r="I17" s="27">
        <v>33</v>
      </c>
    </row>
    <row r="18" spans="1:9" ht="30" x14ac:dyDescent="0.2">
      <c r="A18" s="26" t="s">
        <v>48</v>
      </c>
      <c r="B18" s="27">
        <v>0</v>
      </c>
      <c r="C18" s="27">
        <v>0</v>
      </c>
      <c r="D18" s="27">
        <v>200</v>
      </c>
      <c r="E18" s="27">
        <v>0</v>
      </c>
      <c r="F18" s="27">
        <v>36</v>
      </c>
      <c r="G18" s="27">
        <v>0</v>
      </c>
      <c r="H18" s="27" t="s">
        <v>20</v>
      </c>
      <c r="I18" s="27">
        <v>18</v>
      </c>
    </row>
    <row r="19" spans="1:9" ht="15" x14ac:dyDescent="0.2">
      <c r="A19" s="26" t="s">
        <v>98</v>
      </c>
      <c r="B19" s="27">
        <v>0</v>
      </c>
      <c r="C19" s="27"/>
      <c r="D19" s="27">
        <v>200</v>
      </c>
      <c r="E19" s="27"/>
      <c r="F19" s="27">
        <v>36</v>
      </c>
      <c r="G19" s="27"/>
      <c r="H19" s="27" t="s">
        <v>20</v>
      </c>
      <c r="I19" s="27">
        <v>18</v>
      </c>
    </row>
    <row r="20" spans="1:9" ht="15" x14ac:dyDescent="0.2">
      <c r="A20" s="26" t="s">
        <v>49</v>
      </c>
      <c r="B20" s="27">
        <v>2599</v>
      </c>
      <c r="C20" s="27">
        <v>1</v>
      </c>
      <c r="D20" s="27">
        <v>10404</v>
      </c>
      <c r="E20" s="27">
        <v>1</v>
      </c>
      <c r="F20" s="27">
        <v>3223</v>
      </c>
      <c r="G20" s="27">
        <v>1</v>
      </c>
      <c r="H20" s="27">
        <v>24</v>
      </c>
      <c r="I20" s="27">
        <v>31</v>
      </c>
    </row>
    <row r="21" spans="1:9" ht="15" x14ac:dyDescent="0.2">
      <c r="A21" s="26" t="s">
        <v>50</v>
      </c>
      <c r="B21" s="27">
        <v>829</v>
      </c>
      <c r="C21" s="27"/>
      <c r="D21" s="27">
        <v>1335</v>
      </c>
      <c r="E21" s="27"/>
      <c r="F21" s="27">
        <v>1093</v>
      </c>
      <c r="G21" s="27"/>
      <c r="H21" s="27">
        <v>32</v>
      </c>
      <c r="I21" s="27">
        <v>82</v>
      </c>
    </row>
    <row r="22" spans="1:9" ht="15" x14ac:dyDescent="0.2">
      <c r="A22" s="26" t="s">
        <v>51</v>
      </c>
      <c r="B22" s="27">
        <v>1073</v>
      </c>
      <c r="C22" s="27"/>
      <c r="D22" s="27">
        <v>3080</v>
      </c>
      <c r="E22" s="27"/>
      <c r="F22" s="27">
        <v>2037</v>
      </c>
      <c r="G22" s="27"/>
      <c r="H22" s="27">
        <v>90</v>
      </c>
      <c r="I22" s="27">
        <v>66</v>
      </c>
    </row>
    <row r="23" spans="1:9" ht="15" x14ac:dyDescent="0.2">
      <c r="A23" s="26" t="s">
        <v>52</v>
      </c>
      <c r="B23" s="27">
        <v>500</v>
      </c>
      <c r="C23" s="27"/>
      <c r="D23" s="27">
        <v>3280</v>
      </c>
      <c r="E23" s="27"/>
      <c r="F23" s="27">
        <v>0</v>
      </c>
      <c r="G23" s="27"/>
      <c r="H23" s="27" t="s">
        <v>20</v>
      </c>
      <c r="I23" s="27">
        <v>0</v>
      </c>
    </row>
    <row r="24" spans="1:9" ht="15" x14ac:dyDescent="0.2">
      <c r="A24" s="26" t="s">
        <v>53</v>
      </c>
      <c r="B24" s="27">
        <v>196</v>
      </c>
      <c r="C24" s="27"/>
      <c r="D24" s="27">
        <v>2709</v>
      </c>
      <c r="E24" s="27"/>
      <c r="F24" s="27">
        <v>93</v>
      </c>
      <c r="G24" s="27"/>
      <c r="H24" s="27">
        <v>-53</v>
      </c>
      <c r="I24" s="27">
        <v>3</v>
      </c>
    </row>
    <row r="25" spans="1:9" ht="15" x14ac:dyDescent="0.2">
      <c r="A25" s="26" t="s">
        <v>54</v>
      </c>
      <c r="B25" s="27">
        <v>51193</v>
      </c>
      <c r="C25" s="27">
        <v>12</v>
      </c>
      <c r="D25" s="27">
        <v>214471</v>
      </c>
      <c r="E25" s="27">
        <v>25</v>
      </c>
      <c r="F25" s="27">
        <v>62587</v>
      </c>
      <c r="G25" s="27">
        <v>13</v>
      </c>
      <c r="H25" s="27">
        <v>22</v>
      </c>
      <c r="I25" s="27">
        <v>29</v>
      </c>
    </row>
    <row r="26" spans="1:9" ht="15" x14ac:dyDescent="0.2">
      <c r="A26" s="26" t="s">
        <v>55</v>
      </c>
      <c r="B26" s="27">
        <v>50848</v>
      </c>
      <c r="C26" s="27"/>
      <c r="D26" s="27">
        <v>114589</v>
      </c>
      <c r="E26" s="27"/>
      <c r="F26" s="27">
        <v>60189</v>
      </c>
      <c r="G26" s="27"/>
      <c r="H26" s="27">
        <v>18</v>
      </c>
      <c r="I26" s="27">
        <v>53</v>
      </c>
    </row>
    <row r="27" spans="1:9" ht="15" x14ac:dyDescent="0.2">
      <c r="A27" s="26" t="s">
        <v>56</v>
      </c>
      <c r="B27" s="27">
        <v>268</v>
      </c>
      <c r="C27" s="27"/>
      <c r="D27" s="27">
        <v>99881</v>
      </c>
      <c r="E27" s="27"/>
      <c r="F27" s="27">
        <v>2398</v>
      </c>
      <c r="G27" s="27"/>
      <c r="H27" s="27" t="s">
        <v>20</v>
      </c>
      <c r="I27" s="27">
        <v>2</v>
      </c>
    </row>
    <row r="28" spans="1:9" ht="15" x14ac:dyDescent="0.2">
      <c r="A28" s="26" t="s">
        <v>114</v>
      </c>
      <c r="B28" s="27">
        <v>78</v>
      </c>
      <c r="C28" s="27"/>
      <c r="D28" s="27">
        <v>0</v>
      </c>
      <c r="E28" s="27"/>
      <c r="F28" s="27">
        <v>0</v>
      </c>
      <c r="G28" s="27"/>
      <c r="H28" s="27"/>
      <c r="I28" s="27" t="e">
        <v>#DIV/0!</v>
      </c>
    </row>
    <row r="29" spans="1:9" ht="15" x14ac:dyDescent="0.2">
      <c r="A29" s="26" t="s">
        <v>115</v>
      </c>
      <c r="B29" s="27">
        <v>0</v>
      </c>
      <c r="C29" s="27"/>
      <c r="D29" s="27">
        <v>0</v>
      </c>
      <c r="E29" s="27"/>
      <c r="F29" s="27">
        <v>0</v>
      </c>
      <c r="G29" s="27"/>
      <c r="H29" s="27"/>
      <c r="I29" s="27" t="e">
        <v>#DIV/0!</v>
      </c>
    </row>
    <row r="30" spans="1:9" ht="15" x14ac:dyDescent="0.2">
      <c r="A30" s="26" t="s">
        <v>57</v>
      </c>
      <c r="B30" s="27">
        <v>300952</v>
      </c>
      <c r="C30" s="27">
        <v>68</v>
      </c>
      <c r="D30" s="27">
        <v>416714</v>
      </c>
      <c r="E30" s="27">
        <v>48</v>
      </c>
      <c r="F30" s="27">
        <v>299476</v>
      </c>
      <c r="G30" s="27">
        <v>64</v>
      </c>
      <c r="H30" s="27">
        <v>0</v>
      </c>
      <c r="I30" s="27">
        <v>72</v>
      </c>
    </row>
    <row r="31" spans="1:9" ht="15" x14ac:dyDescent="0.2">
      <c r="A31" s="26" t="s">
        <v>58</v>
      </c>
      <c r="B31" s="27">
        <v>69921</v>
      </c>
      <c r="C31" s="27"/>
      <c r="D31" s="27">
        <v>95706</v>
      </c>
      <c r="E31" s="27"/>
      <c r="F31" s="27">
        <v>71902</v>
      </c>
      <c r="G31" s="27"/>
      <c r="H31" s="27">
        <v>3</v>
      </c>
      <c r="I31" s="27">
        <v>75</v>
      </c>
    </row>
    <row r="32" spans="1:9" ht="15" x14ac:dyDescent="0.2">
      <c r="A32" s="26" t="s">
        <v>59</v>
      </c>
      <c r="B32" s="27">
        <v>181922</v>
      </c>
      <c r="C32" s="27"/>
      <c r="D32" s="27">
        <v>259664</v>
      </c>
      <c r="E32" s="27"/>
      <c r="F32" s="27">
        <v>186552</v>
      </c>
      <c r="G32" s="27"/>
      <c r="H32" s="27">
        <v>3</v>
      </c>
      <c r="I32" s="27">
        <v>72</v>
      </c>
    </row>
    <row r="33" spans="1:9" ht="15" x14ac:dyDescent="0.2">
      <c r="A33" s="26" t="s">
        <v>60</v>
      </c>
      <c r="B33" s="27">
        <v>31223</v>
      </c>
      <c r="C33" s="27"/>
      <c r="D33" s="27">
        <v>33615</v>
      </c>
      <c r="E33" s="27"/>
      <c r="F33" s="27">
        <v>22671</v>
      </c>
      <c r="G33" s="27"/>
      <c r="H33" s="27">
        <v>-27</v>
      </c>
      <c r="I33" s="27">
        <v>67</v>
      </c>
    </row>
    <row r="34" spans="1:9" ht="15" x14ac:dyDescent="0.2">
      <c r="A34" s="26" t="s">
        <v>61</v>
      </c>
      <c r="B34" s="27">
        <v>210</v>
      </c>
      <c r="C34" s="27"/>
      <c r="D34" s="27">
        <v>360</v>
      </c>
      <c r="E34" s="27"/>
      <c r="F34" s="27">
        <v>213</v>
      </c>
      <c r="G34" s="27"/>
      <c r="H34" s="27">
        <v>2</v>
      </c>
      <c r="I34" s="27">
        <v>59</v>
      </c>
    </row>
    <row r="35" spans="1:9" ht="15" x14ac:dyDescent="0.2">
      <c r="A35" s="26" t="s">
        <v>62</v>
      </c>
      <c r="B35" s="27">
        <v>17676</v>
      </c>
      <c r="C35" s="27"/>
      <c r="D35" s="27">
        <v>27370</v>
      </c>
      <c r="E35" s="27"/>
      <c r="F35" s="27">
        <v>18137</v>
      </c>
      <c r="G35" s="27"/>
      <c r="H35" s="27">
        <v>3</v>
      </c>
      <c r="I35" s="27">
        <v>66</v>
      </c>
    </row>
    <row r="36" spans="1:9" ht="15" x14ac:dyDescent="0.2">
      <c r="A36" s="26" t="s">
        <v>63</v>
      </c>
      <c r="B36" s="27">
        <v>23438</v>
      </c>
      <c r="C36" s="27">
        <v>5</v>
      </c>
      <c r="D36" s="27">
        <v>31332</v>
      </c>
      <c r="E36" s="27">
        <v>4</v>
      </c>
      <c r="F36" s="27">
        <v>22586</v>
      </c>
      <c r="G36" s="27">
        <v>5</v>
      </c>
      <c r="H36" s="27">
        <v>-4</v>
      </c>
      <c r="I36" s="27">
        <v>72</v>
      </c>
    </row>
    <row r="37" spans="1:9" ht="15" x14ac:dyDescent="0.2">
      <c r="A37" s="26" t="s">
        <v>64</v>
      </c>
      <c r="B37" s="27">
        <v>17801</v>
      </c>
      <c r="C37" s="27"/>
      <c r="D37" s="27">
        <v>22877</v>
      </c>
      <c r="E37" s="27"/>
      <c r="F37" s="27">
        <v>16698</v>
      </c>
      <c r="G37" s="27"/>
      <c r="H37" s="27">
        <v>-6</v>
      </c>
      <c r="I37" s="27">
        <v>73</v>
      </c>
    </row>
    <row r="38" spans="1:9" ht="15" x14ac:dyDescent="0.2">
      <c r="A38" s="26" t="s">
        <v>99</v>
      </c>
      <c r="B38" s="27">
        <v>5637</v>
      </c>
      <c r="C38" s="27"/>
      <c r="D38" s="27">
        <v>8455</v>
      </c>
      <c r="E38" s="27"/>
      <c r="F38" s="27">
        <v>5888</v>
      </c>
      <c r="G38" s="27"/>
      <c r="H38" s="27">
        <v>4</v>
      </c>
      <c r="I38" s="27">
        <v>70</v>
      </c>
    </row>
    <row r="39" spans="1:9" ht="15" x14ac:dyDescent="0.2">
      <c r="A39" s="26" t="s">
        <v>65</v>
      </c>
      <c r="B39" s="27">
        <v>2653</v>
      </c>
      <c r="C39" s="27">
        <v>1</v>
      </c>
      <c r="D39" s="27">
        <v>0</v>
      </c>
      <c r="E39" s="27">
        <v>0</v>
      </c>
      <c r="F39" s="27">
        <v>0</v>
      </c>
      <c r="G39" s="27">
        <v>0</v>
      </c>
      <c r="H39" s="27">
        <v>-100</v>
      </c>
      <c r="I39" s="27" t="s">
        <v>20</v>
      </c>
    </row>
    <row r="40" spans="1:9" ht="15" x14ac:dyDescent="0.2">
      <c r="A40" s="26" t="s">
        <v>66</v>
      </c>
      <c r="B40" s="27">
        <v>2653</v>
      </c>
      <c r="C40" s="27"/>
      <c r="D40" s="27">
        <v>0</v>
      </c>
      <c r="E40" s="27"/>
      <c r="F40" s="27">
        <v>0</v>
      </c>
      <c r="G40" s="27"/>
      <c r="H40" s="27">
        <v>-100</v>
      </c>
      <c r="I40" s="27" t="s">
        <v>20</v>
      </c>
    </row>
    <row r="41" spans="1:9" ht="15" x14ac:dyDescent="0.2">
      <c r="A41" s="26" t="s">
        <v>67</v>
      </c>
      <c r="B41" s="27">
        <v>7839</v>
      </c>
      <c r="C41" s="27">
        <v>2</v>
      </c>
      <c r="D41" s="27">
        <v>20523</v>
      </c>
      <c r="E41" s="27">
        <v>2</v>
      </c>
      <c r="F41" s="27">
        <v>13857</v>
      </c>
      <c r="G41" s="27">
        <v>3</v>
      </c>
      <c r="H41" s="27">
        <v>77</v>
      </c>
      <c r="I41" s="27">
        <v>68</v>
      </c>
    </row>
    <row r="42" spans="1:9" ht="15" x14ac:dyDescent="0.2">
      <c r="A42" s="26" t="s">
        <v>68</v>
      </c>
      <c r="B42" s="27">
        <v>2144</v>
      </c>
      <c r="C42" s="27"/>
      <c r="D42" s="27">
        <v>2954</v>
      </c>
      <c r="E42" s="27"/>
      <c r="F42" s="27">
        <v>2195</v>
      </c>
      <c r="G42" s="27"/>
      <c r="H42" s="27">
        <v>2</v>
      </c>
      <c r="I42" s="27">
        <v>74</v>
      </c>
    </row>
    <row r="43" spans="1:9" ht="15" x14ac:dyDescent="0.2">
      <c r="A43" s="26" t="s">
        <v>69</v>
      </c>
      <c r="B43" s="27">
        <v>1860</v>
      </c>
      <c r="C43" s="27"/>
      <c r="D43" s="27">
        <v>7891</v>
      </c>
      <c r="E43" s="27"/>
      <c r="F43" s="27">
        <v>5341</v>
      </c>
      <c r="G43" s="27"/>
      <c r="H43" s="27">
        <v>187</v>
      </c>
      <c r="I43" s="27">
        <v>68</v>
      </c>
    </row>
    <row r="44" spans="1:9" ht="15" x14ac:dyDescent="0.2">
      <c r="A44" s="26" t="s">
        <v>70</v>
      </c>
      <c r="B44" s="27">
        <v>2955</v>
      </c>
      <c r="C44" s="27"/>
      <c r="D44" s="27">
        <v>8213</v>
      </c>
      <c r="E44" s="27"/>
      <c r="F44" s="27">
        <v>5404</v>
      </c>
      <c r="G44" s="27"/>
      <c r="H44" s="27">
        <v>83</v>
      </c>
      <c r="I44" s="27">
        <v>66</v>
      </c>
    </row>
    <row r="45" spans="1:9" ht="15" x14ac:dyDescent="0.2">
      <c r="A45" s="26" t="s">
        <v>71</v>
      </c>
      <c r="B45" s="27">
        <v>881</v>
      </c>
      <c r="C45" s="27"/>
      <c r="D45" s="27">
        <v>1465</v>
      </c>
      <c r="E45" s="27"/>
      <c r="F45" s="27">
        <v>918</v>
      </c>
      <c r="G45" s="27"/>
      <c r="H45" s="27">
        <v>4</v>
      </c>
      <c r="I45" s="27">
        <v>63</v>
      </c>
    </row>
    <row r="46" spans="1:9" ht="15" x14ac:dyDescent="0.2">
      <c r="A46" s="26" t="s">
        <v>72</v>
      </c>
      <c r="B46" s="27">
        <v>39</v>
      </c>
      <c r="C46" s="27">
        <v>0</v>
      </c>
      <c r="D46" s="27">
        <v>40825</v>
      </c>
      <c r="E46" s="27">
        <v>5</v>
      </c>
      <c r="F46" s="27">
        <v>6201</v>
      </c>
      <c r="G46" s="27">
        <v>1</v>
      </c>
      <c r="H46" s="27" t="s">
        <v>20</v>
      </c>
      <c r="I46" s="27">
        <v>15</v>
      </c>
    </row>
    <row r="47" spans="1:9" ht="15" x14ac:dyDescent="0.2">
      <c r="A47" s="26" t="s">
        <v>100</v>
      </c>
      <c r="B47" s="27">
        <v>0</v>
      </c>
      <c r="C47" s="27"/>
      <c r="D47" s="27">
        <v>7036</v>
      </c>
      <c r="E47" s="27"/>
      <c r="F47" s="27">
        <v>5400</v>
      </c>
      <c r="G47" s="27"/>
      <c r="H47" s="27" t="s">
        <v>20</v>
      </c>
      <c r="I47" s="27">
        <v>77</v>
      </c>
    </row>
    <row r="48" spans="1:9" ht="15" x14ac:dyDescent="0.2">
      <c r="A48" s="26" t="s">
        <v>73</v>
      </c>
      <c r="B48" s="27">
        <v>39</v>
      </c>
      <c r="C48" s="27"/>
      <c r="D48" s="27">
        <v>26075</v>
      </c>
      <c r="E48" s="27"/>
      <c r="F48" s="27">
        <v>801</v>
      </c>
      <c r="G48" s="27"/>
      <c r="H48" s="27" t="s">
        <v>20</v>
      </c>
      <c r="I48" s="27">
        <v>3</v>
      </c>
    </row>
    <row r="49" spans="1:9" ht="15" x14ac:dyDescent="0.2">
      <c r="A49" s="26" t="s">
        <v>101</v>
      </c>
      <c r="B49" s="27">
        <v>0</v>
      </c>
      <c r="C49" s="27"/>
      <c r="D49" s="27">
        <v>7714</v>
      </c>
      <c r="E49" s="27"/>
      <c r="F49" s="27">
        <v>0</v>
      </c>
      <c r="G49" s="27"/>
      <c r="H49" s="27" t="s">
        <v>20</v>
      </c>
      <c r="I49" s="27">
        <v>0</v>
      </c>
    </row>
    <row r="50" spans="1:9" ht="15" x14ac:dyDescent="0.2">
      <c r="A50" s="26" t="s">
        <v>74</v>
      </c>
      <c r="B50" s="27">
        <v>0</v>
      </c>
      <c r="C50" s="27">
        <v>0</v>
      </c>
      <c r="D50" s="27">
        <v>330</v>
      </c>
      <c r="E50" s="27">
        <v>0</v>
      </c>
      <c r="F50" s="27">
        <v>302</v>
      </c>
      <c r="G50" s="27">
        <v>0</v>
      </c>
      <c r="H50" s="27" t="s">
        <v>20</v>
      </c>
      <c r="I50" s="27">
        <v>92</v>
      </c>
    </row>
    <row r="51" spans="1:9" ht="15" x14ac:dyDescent="0.2">
      <c r="A51" s="26" t="s">
        <v>75</v>
      </c>
      <c r="B51" s="27">
        <v>0</v>
      </c>
      <c r="C51" s="27"/>
      <c r="D51" s="27">
        <v>330</v>
      </c>
      <c r="E51" s="27"/>
      <c r="F51" s="27">
        <v>302</v>
      </c>
      <c r="G51" s="27"/>
      <c r="H51" s="27" t="s">
        <v>20</v>
      </c>
      <c r="I51" s="27">
        <v>92</v>
      </c>
    </row>
    <row r="52" spans="1:9" ht="30" x14ac:dyDescent="0.2">
      <c r="A52" s="26" t="s">
        <v>76</v>
      </c>
      <c r="B52" s="27">
        <v>3615</v>
      </c>
      <c r="C52" s="27">
        <v>1</v>
      </c>
      <c r="D52" s="27">
        <v>5152</v>
      </c>
      <c r="E52" s="27">
        <v>1</v>
      </c>
      <c r="F52" s="27">
        <v>3518</v>
      </c>
      <c r="G52" s="27">
        <v>1</v>
      </c>
      <c r="H52" s="27">
        <v>-3</v>
      </c>
      <c r="I52" s="27">
        <v>68</v>
      </c>
    </row>
    <row r="53" spans="1:9" ht="30" x14ac:dyDescent="0.2">
      <c r="A53" s="26" t="s">
        <v>102</v>
      </c>
      <c r="B53" s="27">
        <v>3615</v>
      </c>
      <c r="C53" s="27"/>
      <c r="D53" s="27">
        <v>5152</v>
      </c>
      <c r="E53" s="27"/>
      <c r="F53" s="27">
        <v>3518</v>
      </c>
      <c r="G53" s="27"/>
      <c r="H53" s="27">
        <v>-3</v>
      </c>
      <c r="I53" s="27">
        <v>68</v>
      </c>
    </row>
    <row r="54" spans="1:9" ht="45" x14ac:dyDescent="0.25">
      <c r="A54" s="36" t="s">
        <v>103</v>
      </c>
      <c r="B54" s="37">
        <v>7536</v>
      </c>
      <c r="C54" s="38">
        <v>2</v>
      </c>
      <c r="D54" s="37">
        <v>65213</v>
      </c>
      <c r="E54" s="38">
        <v>7</v>
      </c>
      <c r="F54" s="37">
        <v>10884</v>
      </c>
      <c r="G54" s="38">
        <v>2</v>
      </c>
      <c r="H54" s="38">
        <v>44</v>
      </c>
      <c r="I54" s="38">
        <v>17</v>
      </c>
    </row>
    <row r="55" spans="1:9" ht="30" x14ac:dyDescent="0.25">
      <c r="A55" s="36" t="s">
        <v>77</v>
      </c>
      <c r="B55" s="37">
        <v>3536</v>
      </c>
      <c r="C55" s="38"/>
      <c r="D55" s="37">
        <v>7228</v>
      </c>
      <c r="E55" s="38"/>
      <c r="F55" s="37">
        <v>5881</v>
      </c>
      <c r="G55" s="38"/>
      <c r="H55" s="38">
        <v>66</v>
      </c>
      <c r="I55" s="38">
        <v>81</v>
      </c>
    </row>
    <row r="56" spans="1:9" ht="15" x14ac:dyDescent="0.25">
      <c r="A56" s="36" t="s">
        <v>78</v>
      </c>
      <c r="B56" s="37">
        <v>4000</v>
      </c>
      <c r="C56" s="38"/>
      <c r="D56" s="37">
        <v>57985</v>
      </c>
      <c r="E56" s="38"/>
      <c r="F56" s="37">
        <v>5003</v>
      </c>
      <c r="G56" s="38"/>
      <c r="H56" s="38">
        <v>25</v>
      </c>
      <c r="I56" s="38">
        <v>9</v>
      </c>
    </row>
    <row r="57" spans="1:9" ht="15" x14ac:dyDescent="0.25">
      <c r="A57" s="35" t="s">
        <v>104</v>
      </c>
      <c r="B57" s="37">
        <v>11253056</v>
      </c>
      <c r="C57" s="38"/>
      <c r="D57" s="37">
        <v>-10949470</v>
      </c>
      <c r="E57" s="38"/>
      <c r="F57" s="37">
        <v>7704436</v>
      </c>
      <c r="G57" s="38"/>
      <c r="H57" s="38">
        <v>-32</v>
      </c>
      <c r="I57" s="38">
        <v>-70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27" sqref="D27"/>
    </sheetView>
  </sheetViews>
  <sheetFormatPr defaultRowHeight="12.75" x14ac:dyDescent="0.2"/>
  <cols>
    <col min="1" max="1" width="37.7109375" customWidth="1"/>
    <col min="2" max="2" width="17.5703125" customWidth="1"/>
    <col min="3" max="3" width="11.28515625" customWidth="1"/>
    <col min="4" max="9" width="17.5703125" customWidth="1"/>
  </cols>
  <sheetData>
    <row r="1" spans="1:9" ht="14.25" x14ac:dyDescent="0.2">
      <c r="A1" s="33" t="s">
        <v>105</v>
      </c>
      <c r="B1" s="34"/>
      <c r="C1" s="34"/>
      <c r="D1" s="34"/>
      <c r="E1" s="34"/>
      <c r="F1" s="34"/>
      <c r="G1" s="34"/>
      <c r="H1" s="34"/>
      <c r="I1" s="34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85</v>
      </c>
    </row>
    <row r="3" spans="1:9" s="1" customFormat="1" ht="71.25" x14ac:dyDescent="0.2">
      <c r="A3" s="4" t="s">
        <v>0</v>
      </c>
      <c r="B3" s="4" t="s">
        <v>107</v>
      </c>
      <c r="C3" s="4" t="s">
        <v>1</v>
      </c>
      <c r="D3" s="4" t="s">
        <v>108</v>
      </c>
      <c r="E3" s="4" t="s">
        <v>2</v>
      </c>
      <c r="F3" s="4" t="s">
        <v>109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84</v>
      </c>
      <c r="B5" s="7">
        <v>-17798.900000000001</v>
      </c>
      <c r="C5" s="7"/>
      <c r="D5" s="7">
        <v>23617.5</v>
      </c>
      <c r="E5" s="7"/>
      <c r="F5" s="7">
        <v>-9770</v>
      </c>
      <c r="G5" s="7"/>
      <c r="H5" s="7"/>
      <c r="I5" s="7"/>
    </row>
    <row r="6" spans="1:9" ht="60" x14ac:dyDescent="0.25">
      <c r="A6" s="8" t="s">
        <v>79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80</v>
      </c>
      <c r="B7" s="11">
        <v>11000</v>
      </c>
      <c r="C7" s="11"/>
      <c r="D7" s="11">
        <v>18097</v>
      </c>
      <c r="E7" s="11"/>
      <c r="F7" s="11">
        <v>-6747</v>
      </c>
      <c r="G7" s="11"/>
      <c r="H7" s="11"/>
      <c r="I7" s="11"/>
    </row>
    <row r="8" spans="1:9" ht="45" x14ac:dyDescent="0.25">
      <c r="A8" s="12" t="s">
        <v>81</v>
      </c>
      <c r="B8" s="13">
        <v>-16448</v>
      </c>
      <c r="C8" s="13"/>
      <c r="D8" s="13">
        <v>-9288</v>
      </c>
      <c r="E8" s="13"/>
      <c r="F8" s="13">
        <v>-7108</v>
      </c>
      <c r="G8" s="13"/>
      <c r="H8" s="13"/>
      <c r="I8" s="13"/>
    </row>
    <row r="9" spans="1:9" ht="30" x14ac:dyDescent="0.25">
      <c r="A9" s="12" t="s">
        <v>82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83</v>
      </c>
      <c r="B10" s="13">
        <v>-12351</v>
      </c>
      <c r="C10" s="13"/>
      <c r="D10" s="13">
        <v>14808.5</v>
      </c>
      <c r="E10" s="13"/>
      <c r="F10" s="13">
        <v>4085.6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2022-02-10T11:03:25Z</dcterms:modified>
</cp:coreProperties>
</file>