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29040" windowHeight="15780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 iterate="1"/>
</workbook>
</file>

<file path=xl/calcChain.xml><?xml version="1.0" encoding="utf-8"?>
<calcChain xmlns="http://schemas.openxmlformats.org/spreadsheetml/2006/main">
  <c r="E38" i="4" l="1"/>
  <c r="E37" i="4"/>
  <c r="E36" i="4"/>
  <c r="E35" i="4"/>
  <c r="E34" i="4"/>
  <c r="E33" i="4"/>
  <c r="E29" i="4"/>
  <c r="E26" i="4"/>
  <c r="E24" i="4"/>
  <c r="E23" i="4"/>
  <c r="E22" i="4"/>
  <c r="E21" i="4"/>
  <c r="E17" i="4"/>
  <c r="E15" i="4"/>
  <c r="E14" i="4"/>
  <c r="E13" i="4"/>
  <c r="E11" i="4"/>
  <c r="E9" i="4"/>
  <c r="E8" i="4"/>
  <c r="C39" i="4"/>
  <c r="C38" i="4"/>
  <c r="C37" i="4"/>
  <c r="C36" i="4"/>
  <c r="C35" i="4"/>
  <c r="C34" i="4"/>
  <c r="C33" i="4"/>
  <c r="C30" i="4"/>
  <c r="C29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I32" i="4"/>
  <c r="I42" i="4"/>
  <c r="H36" i="4"/>
  <c r="H37" i="4"/>
  <c r="H38" i="4"/>
  <c r="H42" i="4"/>
  <c r="I25" i="4"/>
  <c r="H25" i="4"/>
  <c r="F34" i="4"/>
  <c r="F33" i="4" s="1"/>
  <c r="D34" i="4"/>
  <c r="D33" i="4" s="1"/>
  <c r="B34" i="4"/>
  <c r="B33" i="4" s="1"/>
  <c r="F27" i="4"/>
  <c r="D27" i="4"/>
  <c r="B27" i="4"/>
  <c r="F22" i="4"/>
  <c r="D22" i="4"/>
  <c r="B22" i="4"/>
  <c r="F17" i="4"/>
  <c r="D17" i="4"/>
  <c r="B17" i="4"/>
  <c r="F13" i="4"/>
  <c r="D13" i="4"/>
  <c r="B13" i="4"/>
  <c r="F11" i="4"/>
  <c r="D11" i="4"/>
  <c r="B11" i="4"/>
  <c r="F9" i="4"/>
  <c r="D9" i="4"/>
  <c r="B9" i="4"/>
  <c r="D8" i="4" l="1"/>
  <c r="F8" i="4"/>
  <c r="B8" i="4"/>
  <c r="B7" i="4" s="1"/>
  <c r="I38" i="4" l="1"/>
  <c r="I37" i="4"/>
  <c r="I36" i="4"/>
  <c r="I35" i="4"/>
  <c r="I34" i="4"/>
  <c r="I33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H35" i="4"/>
  <c r="H34" i="4"/>
  <c r="H33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8" i="4"/>
  <c r="F7" i="4"/>
  <c r="D7" i="4"/>
  <c r="C31" i="4"/>
  <c r="C28" i="4"/>
  <c r="C27" i="4"/>
  <c r="G37" i="4" l="1"/>
  <c r="G35" i="4"/>
  <c r="G33" i="4"/>
  <c r="G26" i="4"/>
  <c r="G23" i="4"/>
  <c r="G21" i="4"/>
  <c r="G17" i="4"/>
  <c r="G13" i="4"/>
  <c r="G9" i="4"/>
  <c r="G36" i="4"/>
  <c r="G34" i="4"/>
  <c r="G29" i="4"/>
  <c r="G24" i="4"/>
  <c r="G22" i="4"/>
  <c r="G20" i="4"/>
  <c r="G18" i="4"/>
  <c r="G16" i="4"/>
  <c r="G14" i="4"/>
  <c r="G12" i="4"/>
  <c r="G10" i="4"/>
  <c r="G19" i="4"/>
  <c r="G15" i="4"/>
  <c r="G11" i="4"/>
  <c r="G8" i="4"/>
  <c r="I7" i="4"/>
  <c r="E19" i="4"/>
  <c r="G31" i="4"/>
  <c r="G30" i="4"/>
  <c r="E10" i="4"/>
  <c r="E12" i="4"/>
  <c r="E18" i="4"/>
  <c r="E20" i="4"/>
  <c r="E27" i="4"/>
  <c r="E30" i="4"/>
  <c r="E31" i="4"/>
  <c r="G27" i="4"/>
  <c r="H7" i="4"/>
  <c r="G38" i="4"/>
  <c r="H9" i="4" l="1"/>
  <c r="H10" i="4" l="1"/>
</calcChain>
</file>

<file path=xl/sharedStrings.xml><?xml version="1.0" encoding="utf-8"?>
<sst xmlns="http://schemas.openxmlformats.org/spreadsheetml/2006/main" count="160" uniqueCount="125">
  <si>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</si>
  <si>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</si>
  <si>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</si>
  <si>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</si>
  <si>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</si>
  <si>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</si>
  <si>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</si>
  <si>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</si>
  <si>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</si>
  <si>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</si>
  <si>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</si>
  <si>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</si>
  <si>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</si>
  <si>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</si>
  <si>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</si>
  <si>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</si>
  <si>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</si>
  <si>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</si>
  <si>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</si>
  <si>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</si>
  <si>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</si>
  <si>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</si>
  <si>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</si>
  <si>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</si>
  <si>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</si>
  <si>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</si>
  <si>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</si>
  <si>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</si>
  <si>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</si>
  <si>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</si>
  <si>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</si>
  <si>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</si>
  <si>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</si>
  <si>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</si>
  <si>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</si>
  <si>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</si>
  <si>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</si>
  <si>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</si>
  <si>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</si>
  <si>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</si>
  <si>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</si>
  <si>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</si>
  <si>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</si>
  <si>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</si>
  <si>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</si>
  <si>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</si>
  <si>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</si>
  <si>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</si>
  <si>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</si>
  <si>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</si>
  <si>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</si>
  <si>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</si>
  <si>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</si>
  <si>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</si>
  <si>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</si>
  <si>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</si>
  <si>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</si>
  <si>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</si>
  <si>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</si>
  <si>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</si>
  <si>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</si>
  <si>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</si>
  <si>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</si>
  <si>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</si>
  <si>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</si>
  <si>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</si>
  <si>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</si>
  <si>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</si>
  <si>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</si>
  <si>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</si>
  <si>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</si>
  <si>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</si>
  <si>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</si>
  <si>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</si>
  <si>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</si>
  <si>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</si>
  <si>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</si>
  <si>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</si>
  <si>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</si>
  <si>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</si>
  <si>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</si>
  <si>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</si>
  <si>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</si>
  <si>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</si>
  <si>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</si>
  <si>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</si>
  <si>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</si>
  <si>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</si>
  <si>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</si>
  <si>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</si>
  <si>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</si>
  <si>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</si>
  <si>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</si>
  <si>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</si>
  <si>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</si>
  <si>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</si>
  <si>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</si>
  <si>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</si>
  <si>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</si>
  <si>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</si>
  <si>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</si>
  <si>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</si>
  <si>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</si>
  <si>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</si>
  <si>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</si>
  <si>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РАСХОДЫ БЮДЖЕТА -всего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</si>
  <si>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</si>
  <si>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безопасность, гражданская оборона</t>
  </si>
  <si>
    <t>Другие  вопросы в области жилищно-коммунального хозяйства</t>
  </si>
  <si>
    <t>Другие вопросы в области культуры,кинематографии</t>
  </si>
  <si>
    <t xml:space="preserve">Физическая культура 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</si>
  <si>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</si>
  <si>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</si>
  <si>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3. Источники финансирования дефицита консолидированного  бюджета Кемского муниципального района</t>
  </si>
  <si>
    <t>Факт на 01.10.2020 (отчетный) год</t>
  </si>
  <si>
    <t>План на 2021 год по состоянию на 01.10.2021 (текущий) год</t>
  </si>
  <si>
    <t>Факт на 01.10.2021 (текущий) год</t>
  </si>
  <si>
    <t>Информация об исполнении консолидированного бюджета Кемского муниципального района за 9 месяцев 2021 года</t>
  </si>
  <si>
    <t>1. Доходы консолидированного бюджета Кемского муниципального района</t>
  </si>
  <si>
    <t>Информация по исполнению консолидированного бюджета  по состоянию на 01.10.2021г.</t>
  </si>
  <si>
    <t>Факт на 01.10.2020 отчетный год</t>
  </si>
  <si>
    <t>План на 2021год по состоянию на 01.10.2021 (текущий ) год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</si>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</sst>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7" fontId="8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7" fontId="0" fillId="2" borderId="2" xfId="0" applyNumberFormat="1" applyFill="1" applyBorder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3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3" fontId="0" fillId="2" borderId="2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22" sqref="F22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24" t="s">
        <v>117</v>
      </c>
      <c r="B1" s="25"/>
      <c r="C1" s="25"/>
      <c r="D1" s="25"/>
      <c r="E1" s="25"/>
      <c r="F1" s="25"/>
      <c r="G1" s="25"/>
      <c r="H1" s="25"/>
      <c r="I1" s="25"/>
    </row>
    <row r="2" spans="1:9" s="1" customFormat="1" x14ac:dyDescent="0.2"/>
    <row r="3" spans="1:9" ht="14.25" x14ac:dyDescent="0.2">
      <c r="A3" s="23" t="s">
        <v>118</v>
      </c>
      <c r="B3" s="23"/>
      <c r="C3" s="23"/>
      <c r="D3" s="23"/>
      <c r="E3" s="23"/>
      <c r="F3" s="23"/>
      <c r="G3" s="23"/>
      <c r="H3" s="23"/>
      <c r="I3" s="23"/>
    </row>
    <row r="4" spans="1:9" ht="15" x14ac:dyDescent="0.25">
      <c r="I4" s="3" t="s">
        <v>89</v>
      </c>
    </row>
    <row r="5" spans="1:9" ht="71.25" x14ac:dyDescent="0.2">
      <c r="A5" s="4" t="s">
        <v>0</v>
      </c>
      <c r="B5" s="4" t="s">
        <v>114</v>
      </c>
      <c r="C5" s="4" t="s">
        <v>1</v>
      </c>
      <c r="D5" s="4" t="s">
        <v>115</v>
      </c>
      <c r="E5" s="4" t="s">
        <v>2</v>
      </c>
      <c r="F5" s="4" t="s">
        <v>116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8" customFormat="1" ht="14.25" x14ac:dyDescent="0.2">
      <c r="A7" s="16" t="s">
        <v>40</v>
      </c>
      <c r="B7" s="17">
        <f>B8+B33</f>
        <v>522571.50000000006</v>
      </c>
      <c r="C7" s="17">
        <v>100</v>
      </c>
      <c r="D7" s="17">
        <f>D8+D33</f>
        <v>917363.6</v>
      </c>
      <c r="E7" s="17">
        <v>100</v>
      </c>
      <c r="F7" s="17">
        <f>F8+F33</f>
        <v>538138.6</v>
      </c>
      <c r="G7" s="17">
        <v>100</v>
      </c>
      <c r="H7" s="17">
        <f t="shared" ref="H7:H19" si="0">F7/B7*100-100</f>
        <v>2.9789416376514879</v>
      </c>
      <c r="I7" s="17">
        <f>F7/D7*100</f>
        <v>58.661429339468022</v>
      </c>
    </row>
    <row r="8" spans="1:9" ht="30" x14ac:dyDescent="0.25">
      <c r="A8" s="12" t="s">
        <v>14</v>
      </c>
      <c r="B8" s="15">
        <f>B9+B11+B13+B17+B21+B22+B27+B29+B30+B31+B32</f>
        <v>263147.40000000002</v>
      </c>
      <c r="C8" s="15">
        <f>B8*100/B7</f>
        <v>50.356247901004934</v>
      </c>
      <c r="D8" s="15">
        <f>D9+D11+D13+D17+D21+D22+D27+D29+D30+D31+D32</f>
        <v>322802.80000000005</v>
      </c>
      <c r="E8" s="15">
        <f>D8*100/D7</f>
        <v>35.188097718287494</v>
      </c>
      <c r="F8" s="15">
        <f>F9+F11+F13+F17+F21+F22+F27+F29+F30+F31+F32</f>
        <v>249878.6</v>
      </c>
      <c r="G8" s="15">
        <f>F8*100/F7</f>
        <v>46.433874098605827</v>
      </c>
      <c r="H8" s="15">
        <f t="shared" si="0"/>
        <v>-5.0423450887221435</v>
      </c>
      <c r="I8" s="15">
        <f>F8/D8*100</f>
        <v>77.409055931361181</v>
      </c>
    </row>
    <row r="9" spans="1:9" ht="15" x14ac:dyDescent="0.25">
      <c r="A9" s="12" t="s">
        <v>15</v>
      </c>
      <c r="B9" s="15">
        <f>B10</f>
        <v>138455.4</v>
      </c>
      <c r="C9" s="15">
        <f>B9*100/B7</f>
        <v>26.495015514623354</v>
      </c>
      <c r="D9" s="15">
        <f>D10</f>
        <v>196972.4</v>
      </c>
      <c r="E9" s="15">
        <f>D9*100/D7</f>
        <v>21.471573539652109</v>
      </c>
      <c r="F9" s="15">
        <f>F10</f>
        <v>135067</v>
      </c>
      <c r="G9" s="15">
        <f>F9*100/F7</f>
        <v>25.098924329159811</v>
      </c>
      <c r="H9" s="15">
        <f t="shared" si="0"/>
        <v>-2.4472862741359336</v>
      </c>
      <c r="I9" s="15">
        <f>F9/D9*100</f>
        <v>68.571535910614884</v>
      </c>
    </row>
    <row r="10" spans="1:9" ht="15" x14ac:dyDescent="0.25">
      <c r="A10" s="12" t="s">
        <v>16</v>
      </c>
      <c r="B10" s="15">
        <v>138455.4</v>
      </c>
      <c r="C10" s="15">
        <f>B10*100/B7</f>
        <v>26.495015514623354</v>
      </c>
      <c r="D10" s="15">
        <v>196972.4</v>
      </c>
      <c r="E10" s="15">
        <f>D10*100/D7</f>
        <v>21.471573539652109</v>
      </c>
      <c r="F10" s="15">
        <v>135067</v>
      </c>
      <c r="G10" s="15">
        <f>F10*100/F7</f>
        <v>25.098924329159811</v>
      </c>
      <c r="H10" s="15">
        <f t="shared" si="0"/>
        <v>-2.4472862741359336</v>
      </c>
      <c r="I10" s="15">
        <f>F10/D10*100</f>
        <v>68.571535910614884</v>
      </c>
    </row>
    <row r="11" spans="1:9" ht="60" x14ac:dyDescent="0.25">
      <c r="A11" s="12" t="s">
        <v>17</v>
      </c>
      <c r="B11" s="15">
        <f>B12</f>
        <v>4237.8</v>
      </c>
      <c r="C11" s="15">
        <f>B11*100/B7</f>
        <v>0.81095122868353886</v>
      </c>
      <c r="D11" s="15">
        <f>D12</f>
        <v>5930</v>
      </c>
      <c r="E11" s="15">
        <f>D11*100/D7</f>
        <v>0.64641762546497372</v>
      </c>
      <c r="F11" s="15">
        <f>F12</f>
        <v>4574</v>
      </c>
      <c r="G11" s="15">
        <f>F11*100/F7</f>
        <v>0.84996690443688672</v>
      </c>
      <c r="H11" s="15">
        <f t="shared" si="0"/>
        <v>7.9333616499126975</v>
      </c>
      <c r="I11" s="15">
        <f>F11/D11*100</f>
        <v>77.133220910623947</v>
      </c>
    </row>
    <row r="12" spans="1:9" ht="30" x14ac:dyDescent="0.25">
      <c r="A12" s="12" t="s">
        <v>18</v>
      </c>
      <c r="B12" s="15">
        <v>4237.8</v>
      </c>
      <c r="C12" s="15">
        <f>B12*100/B7</f>
        <v>0.81095122868353886</v>
      </c>
      <c r="D12" s="15">
        <v>5930</v>
      </c>
      <c r="E12" s="15">
        <f>D12*100/D7</f>
        <v>0.64641762546497372</v>
      </c>
      <c r="F12" s="15">
        <v>4574</v>
      </c>
      <c r="G12" s="15">
        <f>F12*100/F7</f>
        <v>0.84996690443688672</v>
      </c>
      <c r="H12" s="15">
        <f t="shared" si="0"/>
        <v>7.9333616499126975</v>
      </c>
      <c r="I12" s="15">
        <f t="shared" ref="I12" si="1">F12/D12*100</f>
        <v>77.133220910623947</v>
      </c>
    </row>
    <row r="13" spans="1:9" ht="30" x14ac:dyDescent="0.25">
      <c r="A13" s="12" t="s">
        <v>20</v>
      </c>
      <c r="B13" s="15">
        <f>B14+B15+B16</f>
        <v>93721</v>
      </c>
      <c r="C13" s="15">
        <f>B13*100/B7</f>
        <v>17.934579287236289</v>
      </c>
      <c r="D13" s="15">
        <f>D14+D15+D16</f>
        <v>87979.5</v>
      </c>
      <c r="E13" s="15">
        <f>D13*100/D7</f>
        <v>9.5904720876215279</v>
      </c>
      <c r="F13" s="15">
        <f>F14+F15+F16</f>
        <v>87494.2</v>
      </c>
      <c r="G13" s="15">
        <f>F13*100/F7</f>
        <v>16.258673880669406</v>
      </c>
      <c r="H13" s="15">
        <f t="shared" si="0"/>
        <v>-6.6439752029961312</v>
      </c>
      <c r="I13" s="15">
        <f t="shared" ref="I13:I32" si="2">F13/D13*100</f>
        <v>99.448394228200883</v>
      </c>
    </row>
    <row r="14" spans="1:9" s="1" customFormat="1" ht="15" x14ac:dyDescent="0.25">
      <c r="A14" s="12" t="s">
        <v>90</v>
      </c>
      <c r="B14" s="15">
        <v>4133</v>
      </c>
      <c r="C14" s="15">
        <f>B14*100/B7</f>
        <v>0.79089655673912551</v>
      </c>
      <c r="D14" s="15">
        <v>1350</v>
      </c>
      <c r="E14" s="15">
        <f>D14*100/D7</f>
        <v>0.14716084222221157</v>
      </c>
      <c r="F14" s="15">
        <v>1280</v>
      </c>
      <c r="G14" s="15">
        <f>F14*100/F7</f>
        <v>0.2378569387143015</v>
      </c>
      <c r="H14" s="15">
        <f t="shared" si="0"/>
        <v>-69.02976046455359</v>
      </c>
      <c r="I14" s="15">
        <f t="shared" si="2"/>
        <v>94.814814814814824</v>
      </c>
    </row>
    <row r="15" spans="1:9" ht="15" x14ac:dyDescent="0.25">
      <c r="A15" s="12" t="s">
        <v>21</v>
      </c>
      <c r="B15" s="15">
        <v>89076.6</v>
      </c>
      <c r="C15" s="15">
        <f>B15*100/B7</f>
        <v>17.045820524081392</v>
      </c>
      <c r="D15" s="15">
        <v>85329.5</v>
      </c>
      <c r="E15" s="15">
        <f>D15*100/D7</f>
        <v>9.3016008047408896</v>
      </c>
      <c r="F15" s="15">
        <v>85332.2</v>
      </c>
      <c r="G15" s="15">
        <f>F15*100/F7</f>
        <v>15.856918645122279</v>
      </c>
      <c r="H15" s="15">
        <f t="shared" si="0"/>
        <v>-4.2035731044965985</v>
      </c>
      <c r="I15" s="15">
        <f t="shared" si="2"/>
        <v>100.00316420464199</v>
      </c>
    </row>
    <row r="16" spans="1:9" ht="15" x14ac:dyDescent="0.25">
      <c r="A16" s="12" t="s">
        <v>91</v>
      </c>
      <c r="B16" s="15">
        <v>511.4</v>
      </c>
      <c r="C16" s="15">
        <f>B16*100/B7</f>
        <v>9.7862206415772757E-2</v>
      </c>
      <c r="D16" s="15">
        <v>1300</v>
      </c>
      <c r="E16" s="15">
        <v>0</v>
      </c>
      <c r="F16" s="15">
        <v>882</v>
      </c>
      <c r="G16" s="15">
        <f>F16*100/F7</f>
        <v>0.16389829683282336</v>
      </c>
      <c r="H16" s="15">
        <f t="shared" si="0"/>
        <v>72.467735627688711</v>
      </c>
      <c r="I16" s="15">
        <f t="shared" si="2"/>
        <v>67.84615384615384</v>
      </c>
    </row>
    <row r="17" spans="1:9" ht="15" x14ac:dyDescent="0.25">
      <c r="A17" s="12" t="s">
        <v>23</v>
      </c>
      <c r="B17" s="15">
        <f>B18+B19+B20</f>
        <v>7752.9</v>
      </c>
      <c r="C17" s="15">
        <f>B17*100/B7</f>
        <v>1.4836055927275023</v>
      </c>
      <c r="D17" s="15">
        <f>D18+D19+D20</f>
        <v>5166</v>
      </c>
      <c r="E17" s="15">
        <f>D17*100/D7</f>
        <v>0.56313548957032955</v>
      </c>
      <c r="F17" s="15">
        <f>F18+F19+F20</f>
        <v>1201</v>
      </c>
      <c r="G17" s="15">
        <f>F17*100/F7</f>
        <v>0.2231767057780282</v>
      </c>
      <c r="H17" s="15">
        <f t="shared" si="0"/>
        <v>-84.509022430316392</v>
      </c>
      <c r="I17" s="15">
        <f t="shared" si="2"/>
        <v>23.248161053039102</v>
      </c>
    </row>
    <row r="18" spans="1:9" ht="15" x14ac:dyDescent="0.25">
      <c r="A18" s="12" t="s">
        <v>92</v>
      </c>
      <c r="B18" s="15">
        <v>485.7</v>
      </c>
      <c r="C18" s="15">
        <f>B18*100/B7</f>
        <v>9.2944219116427126E-2</v>
      </c>
      <c r="D18" s="15">
        <v>3305</v>
      </c>
      <c r="E18" s="15">
        <f>D18*100/D7</f>
        <v>0.36027154336622907</v>
      </c>
      <c r="F18" s="15">
        <v>781</v>
      </c>
      <c r="G18" s="15">
        <f>F18*100/F7</f>
        <v>0.14512989776239801</v>
      </c>
      <c r="H18" s="15">
        <f t="shared" si="0"/>
        <v>60.798847024912504</v>
      </c>
      <c r="I18" s="15">
        <f t="shared" si="2"/>
        <v>23.630862329803328</v>
      </c>
    </row>
    <row r="19" spans="1:9" ht="15" x14ac:dyDescent="0.25">
      <c r="A19" s="12" t="s">
        <v>93</v>
      </c>
      <c r="B19" s="15">
        <v>7046.3</v>
      </c>
      <c r="C19" s="15">
        <f>B19*100/B7</f>
        <v>1.3483896462015244</v>
      </c>
      <c r="D19" s="15">
        <v>1085</v>
      </c>
      <c r="E19" s="15">
        <f>D19*100/D7</f>
        <v>0.11827371393414782</v>
      </c>
      <c r="F19" s="15">
        <v>280</v>
      </c>
      <c r="G19" s="15">
        <f>F19*100/F7</f>
        <v>5.2031205343753453E-2</v>
      </c>
      <c r="H19" s="15">
        <f t="shared" si="0"/>
        <v>-96.026283297617184</v>
      </c>
      <c r="I19" s="15">
        <f t="shared" si="2"/>
        <v>25.806451612903224</v>
      </c>
    </row>
    <row r="20" spans="1:9" ht="15" x14ac:dyDescent="0.25">
      <c r="A20" s="12" t="s">
        <v>94</v>
      </c>
      <c r="B20" s="15">
        <v>220.9</v>
      </c>
      <c r="C20" s="15">
        <f>B20*100/B7</f>
        <v>4.2271727409550652E-2</v>
      </c>
      <c r="D20" s="15">
        <v>776</v>
      </c>
      <c r="E20" s="15">
        <f>D20*100/D7</f>
        <v>8.4590232269952728E-2</v>
      </c>
      <c r="F20" s="15">
        <v>140</v>
      </c>
      <c r="G20" s="15">
        <f>F20*100/F7</f>
        <v>2.6015602671876727E-2</v>
      </c>
      <c r="H20" s="15">
        <f>F20/B20*100-10</f>
        <v>53.377093707559986</v>
      </c>
      <c r="I20" s="15">
        <f t="shared" si="2"/>
        <v>18.041237113402062</v>
      </c>
    </row>
    <row r="21" spans="1:9" ht="15" x14ac:dyDescent="0.25">
      <c r="A21" s="12" t="s">
        <v>24</v>
      </c>
      <c r="B21" s="15">
        <v>2278</v>
      </c>
      <c r="C21" s="15">
        <f>B21*100/B7</f>
        <v>0.43592120886806873</v>
      </c>
      <c r="D21" s="15">
        <v>3010</v>
      </c>
      <c r="E21" s="15">
        <f>D21*100/D7</f>
        <v>0.32811417413989397</v>
      </c>
      <c r="F21" s="15">
        <v>2088</v>
      </c>
      <c r="G21" s="15">
        <f>F21*100/F7</f>
        <v>0.38800413127770433</v>
      </c>
      <c r="H21" s="15">
        <f>F21/B21*100-100</f>
        <v>-8.3406496927129155</v>
      </c>
      <c r="I21" s="15">
        <f t="shared" si="2"/>
        <v>69.368770764119603</v>
      </c>
    </row>
    <row r="22" spans="1:9" s="1" customFormat="1" ht="60" x14ac:dyDescent="0.25">
      <c r="A22" s="12" t="s">
        <v>95</v>
      </c>
      <c r="B22" s="15">
        <f>B23+B24+B25+B26</f>
        <v>9229.1</v>
      </c>
      <c r="C22" s="15">
        <f>B22*100/B7</f>
        <v>1.7660932523109276</v>
      </c>
      <c r="D22" s="15">
        <f>D23+D24+D25+D26</f>
        <v>13291.4</v>
      </c>
      <c r="E22" s="15">
        <f>D22*100/D7</f>
        <v>1.4488693468980021</v>
      </c>
      <c r="F22" s="15">
        <f>F23+F24+F25+F26</f>
        <v>9530</v>
      </c>
      <c r="G22" s="15">
        <f>F22*100/F7</f>
        <v>1.7709192390213229</v>
      </c>
      <c r="H22" s="15">
        <f>F22/B22*100-100</f>
        <v>3.2603395780736975</v>
      </c>
      <c r="I22" s="15">
        <f t="shared" si="2"/>
        <v>71.700498066418888</v>
      </c>
    </row>
    <row r="23" spans="1:9" s="1" customFormat="1" ht="30" x14ac:dyDescent="0.25">
      <c r="A23" s="12" t="s">
        <v>96</v>
      </c>
      <c r="B23" s="15">
        <v>3174</v>
      </c>
      <c r="C23" s="15">
        <f>B23*100/B7</f>
        <v>0.60738099953786218</v>
      </c>
      <c r="D23" s="15">
        <v>5300</v>
      </c>
      <c r="E23" s="15">
        <f>D23*100/D7</f>
        <v>0.57774256576127503</v>
      </c>
      <c r="F23" s="15">
        <v>3368</v>
      </c>
      <c r="G23" s="15">
        <f>F23*100/F7</f>
        <v>0.62586106999200586</v>
      </c>
      <c r="H23" s="15">
        <f>F23/B23*100-100</f>
        <v>6.1121613106490287</v>
      </c>
      <c r="I23" s="15">
        <f t="shared" si="2"/>
        <v>63.547169811320757</v>
      </c>
    </row>
    <row r="24" spans="1:9" s="1" customFormat="1" ht="15" x14ac:dyDescent="0.25">
      <c r="A24" s="12" t="s">
        <v>97</v>
      </c>
      <c r="B24" s="15">
        <v>3759</v>
      </c>
      <c r="C24" s="15">
        <f>B24*100/B7</f>
        <v>0.71932740304436804</v>
      </c>
      <c r="D24" s="15">
        <v>4824</v>
      </c>
      <c r="E24" s="15">
        <f>D24*100/D7</f>
        <v>0.525854742874036</v>
      </c>
      <c r="F24" s="15">
        <v>3614</v>
      </c>
      <c r="G24" s="15">
        <f>F24*100/F7</f>
        <v>0.67157420040116067</v>
      </c>
      <c r="H24" s="15">
        <f>F24/B24*100-100</f>
        <v>-3.8574088853418544</v>
      </c>
      <c r="I24" s="15">
        <f t="shared" si="2"/>
        <v>74.917081260364839</v>
      </c>
    </row>
    <row r="25" spans="1:9" s="1" customFormat="1" ht="30" x14ac:dyDescent="0.25">
      <c r="A25" s="12" t="s">
        <v>98</v>
      </c>
      <c r="B25" s="15">
        <v>13</v>
      </c>
      <c r="C25" s="15">
        <f>B25*100/B8</f>
        <v>4.9401970150569604E-3</v>
      </c>
      <c r="D25" s="15">
        <v>12</v>
      </c>
      <c r="E25" s="15">
        <v>0</v>
      </c>
      <c r="F25" s="15">
        <v>17</v>
      </c>
      <c r="G25" s="15">
        <v>0</v>
      </c>
      <c r="H25" s="15">
        <f>F25/B25*100-100</f>
        <v>30.769230769230774</v>
      </c>
      <c r="I25" s="15">
        <f t="shared" si="2"/>
        <v>141.66666666666669</v>
      </c>
    </row>
    <row r="26" spans="1:9" s="1" customFormat="1" ht="30" x14ac:dyDescent="0.25">
      <c r="A26" s="12" t="s">
        <v>99</v>
      </c>
      <c r="B26" s="15">
        <v>2283.1</v>
      </c>
      <c r="C26" s="15">
        <f>B26*100/B7</f>
        <v>0.43689715187299721</v>
      </c>
      <c r="D26" s="15">
        <v>3155.4</v>
      </c>
      <c r="E26" s="15">
        <f>D26*100/D7</f>
        <v>0.3439639418873825</v>
      </c>
      <c r="F26" s="15">
        <v>2531</v>
      </c>
      <c r="G26" s="15">
        <f>F26*100/F7</f>
        <v>0.47032493116085711</v>
      </c>
      <c r="H26" s="15">
        <f t="shared" ref="H26:H31" si="3">F26/B26*100-100</f>
        <v>10.858043887696553</v>
      </c>
      <c r="I26" s="15">
        <f t="shared" si="2"/>
        <v>80.211700576788985</v>
      </c>
    </row>
    <row r="27" spans="1:9" ht="30" x14ac:dyDescent="0.25">
      <c r="A27" s="12" t="s">
        <v>25</v>
      </c>
      <c r="B27" s="15">
        <f>B28</f>
        <v>509.2</v>
      </c>
      <c r="C27" s="15">
        <f>B27*100/B7</f>
        <v>9.7441211394038885E-2</v>
      </c>
      <c r="D27" s="15">
        <f>D28</f>
        <v>959.4</v>
      </c>
      <c r="E27" s="15">
        <f>D27*100/D7</f>
        <v>0.10458230520591835</v>
      </c>
      <c r="F27" s="15">
        <f>F28</f>
        <v>852</v>
      </c>
      <c r="G27" s="15">
        <f>F27*100/F7</f>
        <v>0.15832352483170692</v>
      </c>
      <c r="H27" s="15">
        <f t="shared" si="3"/>
        <v>67.321288295365264</v>
      </c>
      <c r="I27" s="15">
        <f t="shared" si="2"/>
        <v>88.805503439649783</v>
      </c>
    </row>
    <row r="28" spans="1:9" ht="30" x14ac:dyDescent="0.25">
      <c r="A28" s="12" t="s">
        <v>26</v>
      </c>
      <c r="B28" s="15">
        <v>509.2</v>
      </c>
      <c r="C28" s="15">
        <f>B28*100/B8</f>
        <v>0.19350371692823107</v>
      </c>
      <c r="D28" s="15">
        <v>959.4</v>
      </c>
      <c r="E28" s="15">
        <v>0</v>
      </c>
      <c r="F28" s="15">
        <v>852</v>
      </c>
      <c r="G28" s="15">
        <v>0</v>
      </c>
      <c r="H28" s="15">
        <f t="shared" si="3"/>
        <v>67.321288295365264</v>
      </c>
      <c r="I28" s="15">
        <f t="shared" si="2"/>
        <v>88.805503439649783</v>
      </c>
    </row>
    <row r="29" spans="1:9" ht="60" x14ac:dyDescent="0.25">
      <c r="A29" s="12" t="s">
        <v>27</v>
      </c>
      <c r="B29" s="15">
        <v>5892</v>
      </c>
      <c r="C29" s="15">
        <f>B29*100/B7</f>
        <v>1.1275012127527044</v>
      </c>
      <c r="D29" s="15">
        <v>8305.6</v>
      </c>
      <c r="E29" s="15">
        <f>D29*100/D7</f>
        <v>0.9053771045635558</v>
      </c>
      <c r="F29" s="15">
        <v>6322</v>
      </c>
      <c r="G29" s="15">
        <f>F29*100/F7</f>
        <v>1.1747902863686046</v>
      </c>
      <c r="H29" s="15">
        <f t="shared" si="3"/>
        <v>7.2980312287847795</v>
      </c>
      <c r="I29" s="15">
        <f t="shared" si="2"/>
        <v>76.117318435754186</v>
      </c>
    </row>
    <row r="30" spans="1:9" ht="45" x14ac:dyDescent="0.25">
      <c r="A30" s="12" t="s">
        <v>28</v>
      </c>
      <c r="B30" s="15">
        <v>275</v>
      </c>
      <c r="C30" s="15">
        <f>B30*100/B7</f>
        <v>5.2624377716733492E-2</v>
      </c>
      <c r="D30" s="15">
        <v>445</v>
      </c>
      <c r="E30" s="15">
        <f>D30*100/D7</f>
        <v>4.8508573917691963E-2</v>
      </c>
      <c r="F30" s="15">
        <v>500</v>
      </c>
      <c r="G30" s="15">
        <f>F30*100/F7</f>
        <v>9.2912866685274015E-2</v>
      </c>
      <c r="H30" s="15">
        <f t="shared" si="3"/>
        <v>81.818181818181813</v>
      </c>
      <c r="I30" s="15">
        <f t="shared" si="2"/>
        <v>112.35955056179776</v>
      </c>
    </row>
    <row r="31" spans="1:9" ht="30" x14ac:dyDescent="0.25">
      <c r="A31" s="12" t="s">
        <v>29</v>
      </c>
      <c r="B31" s="15">
        <v>825</v>
      </c>
      <c r="C31" s="15">
        <f>B31*100/B7</f>
        <v>0.15787313315020049</v>
      </c>
      <c r="D31" s="15">
        <v>319</v>
      </c>
      <c r="E31" s="15">
        <f>D31*100/D7</f>
        <v>3.4773561976952215E-2</v>
      </c>
      <c r="F31" s="15">
        <v>2042.3</v>
      </c>
      <c r="G31" s="15">
        <f>F31*100/F7</f>
        <v>0.37951189526267026</v>
      </c>
      <c r="H31" s="15">
        <f t="shared" si="3"/>
        <v>147.55151515151516</v>
      </c>
      <c r="I31" s="15">
        <f t="shared" si="2"/>
        <v>640.21943573667716</v>
      </c>
    </row>
    <row r="32" spans="1:9" ht="15" x14ac:dyDescent="0.25">
      <c r="A32" s="12" t="s">
        <v>30</v>
      </c>
      <c r="B32" s="15">
        <v>-28</v>
      </c>
      <c r="C32" s="15">
        <v>0</v>
      </c>
      <c r="D32" s="15">
        <v>424.5</v>
      </c>
      <c r="E32" s="15">
        <v>0</v>
      </c>
      <c r="F32" s="15">
        <v>208.1</v>
      </c>
      <c r="G32" s="15" t="s">
        <v>19</v>
      </c>
      <c r="H32" s="15"/>
      <c r="I32" s="15">
        <f t="shared" si="2"/>
        <v>49.022379269729093</v>
      </c>
    </row>
    <row r="33" spans="1:9" ht="15" x14ac:dyDescent="0.25">
      <c r="A33" s="12" t="s">
        <v>31</v>
      </c>
      <c r="B33" s="15">
        <f>B34+B39+B40+B41+B42</f>
        <v>259424.10000000003</v>
      </c>
      <c r="C33" s="15">
        <f>B33*100/B7</f>
        <v>49.643752098995066</v>
      </c>
      <c r="D33" s="15">
        <f>D34+D39+D40+D41+D42</f>
        <v>594560.79999999993</v>
      </c>
      <c r="E33" s="15">
        <f>D33*100/D7</f>
        <v>64.811902281712506</v>
      </c>
      <c r="F33" s="15">
        <f>F34+F39+F40+F41+F42</f>
        <v>288260</v>
      </c>
      <c r="G33" s="15">
        <f>F33*100/F7</f>
        <v>53.56612590139418</v>
      </c>
      <c r="H33" s="15">
        <f t="shared" ref="H33:H38" si="4">F33/B33*100-100</f>
        <v>11.115351272298895</v>
      </c>
      <c r="I33" s="15">
        <f t="shared" ref="I33:I38" si="5">F33/D33*100</f>
        <v>48.482846497784585</v>
      </c>
    </row>
    <row r="34" spans="1:9" ht="60" x14ac:dyDescent="0.25">
      <c r="A34" s="12" t="s">
        <v>32</v>
      </c>
      <c r="B34" s="15">
        <f>B35+B36+B37+B38</f>
        <v>266036.90000000002</v>
      </c>
      <c r="C34" s="15">
        <f>B34*100/B7</f>
        <v>50.909186589777669</v>
      </c>
      <c r="D34" s="15">
        <f>D35+D36+D37+D38</f>
        <v>597398.79999999993</v>
      </c>
      <c r="E34" s="15">
        <f>D34*100/D7</f>
        <v>65.121267074472968</v>
      </c>
      <c r="F34" s="15">
        <f>F35+F36+F37+F38</f>
        <v>290388.59999999998</v>
      </c>
      <c r="G34" s="15">
        <f>F34*100/F7</f>
        <v>53.96167455744672</v>
      </c>
      <c r="H34" s="15">
        <f t="shared" si="4"/>
        <v>9.1535046454081908</v>
      </c>
      <c r="I34" s="15">
        <f t="shared" si="5"/>
        <v>48.608835504858732</v>
      </c>
    </row>
    <row r="35" spans="1:9" ht="45" x14ac:dyDescent="0.25">
      <c r="A35" s="12" t="s">
        <v>33</v>
      </c>
      <c r="B35" s="15">
        <v>9797.5</v>
      </c>
      <c r="C35" s="15">
        <f>B35*100/B7</f>
        <v>1.8748630570170779</v>
      </c>
      <c r="D35" s="15">
        <v>8269</v>
      </c>
      <c r="E35" s="15">
        <f>D35*100/D7</f>
        <v>0.90138741061886474</v>
      </c>
      <c r="F35" s="15">
        <v>6989</v>
      </c>
      <c r="G35" s="15">
        <f>F35*100/F7</f>
        <v>1.2987360505267602</v>
      </c>
      <c r="H35" s="15">
        <f t="shared" si="4"/>
        <v>-28.665475886705792</v>
      </c>
      <c r="I35" s="15">
        <f t="shared" si="5"/>
        <v>84.520498246462694</v>
      </c>
    </row>
    <row r="36" spans="1:9" ht="45" x14ac:dyDescent="0.25">
      <c r="A36" s="12" t="s">
        <v>34</v>
      </c>
      <c r="B36" s="15">
        <v>72332.7</v>
      </c>
      <c r="C36" s="15">
        <f>B36*100/B7</f>
        <v>13.841684822076978</v>
      </c>
      <c r="D36" s="15">
        <v>271468.79999999999</v>
      </c>
      <c r="E36" s="15">
        <f>D36*100/D7</f>
        <v>29.592279440780079</v>
      </c>
      <c r="F36" s="15">
        <v>73374.899999999994</v>
      </c>
      <c r="G36" s="15">
        <f>F36*100/F7</f>
        <v>13.634944603490624</v>
      </c>
      <c r="H36" s="15">
        <f t="shared" si="4"/>
        <v>1.4408421087557883</v>
      </c>
      <c r="I36" s="15">
        <f t="shared" si="5"/>
        <v>27.028851934365939</v>
      </c>
    </row>
    <row r="37" spans="1:9" ht="45" x14ac:dyDescent="0.25">
      <c r="A37" s="12" t="s">
        <v>35</v>
      </c>
      <c r="B37" s="15">
        <v>180712.7</v>
      </c>
      <c r="C37" s="15">
        <f>B37*100/B7</f>
        <v>34.581430483675433</v>
      </c>
      <c r="D37" s="15">
        <v>253092.4</v>
      </c>
      <c r="E37" s="15">
        <f>D37*100/D7</f>
        <v>27.589104254845079</v>
      </c>
      <c r="F37" s="15">
        <v>194998.2</v>
      </c>
      <c r="G37" s="15">
        <f>F37*100/F7</f>
        <v>36.235683520936803</v>
      </c>
      <c r="H37" s="15">
        <f t="shared" si="4"/>
        <v>7.9050891276595507</v>
      </c>
      <c r="I37" s="15">
        <f t="shared" si="5"/>
        <v>77.046248721810699</v>
      </c>
    </row>
    <row r="38" spans="1:9" ht="15" x14ac:dyDescent="0.25">
      <c r="A38" s="12" t="s">
        <v>36</v>
      </c>
      <c r="B38" s="15">
        <v>3194</v>
      </c>
      <c r="C38" s="15">
        <f>B38*100/B7</f>
        <v>0.61120822700817012</v>
      </c>
      <c r="D38" s="15">
        <v>64568.6</v>
      </c>
      <c r="E38" s="15">
        <f>D38*100/D7</f>
        <v>7.0384959682289558</v>
      </c>
      <c r="F38" s="15">
        <v>15026.5</v>
      </c>
      <c r="G38" s="15">
        <f>F38*100/F7</f>
        <v>2.7923103824925399</v>
      </c>
      <c r="H38" s="15">
        <f t="shared" si="4"/>
        <v>370.46023794614899</v>
      </c>
      <c r="I38" s="15">
        <f t="shared" si="5"/>
        <v>23.272147762224982</v>
      </c>
    </row>
    <row r="39" spans="1:9" ht="45" x14ac:dyDescent="0.25">
      <c r="A39" s="12" t="s">
        <v>100</v>
      </c>
      <c r="B39" s="15">
        <v>40</v>
      </c>
      <c r="C39" s="15">
        <f>B39*100/B7</f>
        <v>7.6544549406157812E-3</v>
      </c>
      <c r="D39" s="15">
        <v>0</v>
      </c>
      <c r="E39" s="15">
        <v>0</v>
      </c>
      <c r="F39" s="15">
        <v>0</v>
      </c>
      <c r="G39" s="15">
        <v>0</v>
      </c>
      <c r="H39" s="14"/>
      <c r="I39" s="15"/>
    </row>
    <row r="40" spans="1:9" ht="30" x14ac:dyDescent="0.25">
      <c r="A40" s="12" t="s">
        <v>37</v>
      </c>
      <c r="B40" s="15">
        <v>168.5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4"/>
      <c r="I40" s="15"/>
    </row>
    <row r="41" spans="1:9" ht="60" x14ac:dyDescent="0.25">
      <c r="A41" s="12" t="s">
        <v>38</v>
      </c>
      <c r="B41" s="15">
        <v>12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4"/>
      <c r="I41" s="14"/>
    </row>
    <row r="42" spans="1:9" ht="30" x14ac:dyDescent="0.25">
      <c r="A42" s="12" t="s">
        <v>39</v>
      </c>
      <c r="B42" s="15">
        <v>-6833.3</v>
      </c>
      <c r="C42" s="15" t="s">
        <v>19</v>
      </c>
      <c r="D42" s="15">
        <v>-2838</v>
      </c>
      <c r="E42" s="15" t="s">
        <v>19</v>
      </c>
      <c r="F42" s="15">
        <v>-2128.6</v>
      </c>
      <c r="G42" s="15" t="s">
        <v>19</v>
      </c>
      <c r="H42" s="15">
        <f t="shared" ref="H42" si="6">F42/B42*100-100</f>
        <v>-68.849604144410463</v>
      </c>
      <c r="I42" s="15">
        <f t="shared" ref="I42" si="7">F42/D42*100</f>
        <v>75.003523608174774</v>
      </c>
    </row>
  </sheetData>
  <mergeCells count="2">
    <mergeCell ref="A3:I3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abSelected="1" topLeftCell="A31" workbookViewId="0">
      <selection activeCell="M8" sqref="M8"/>
    </sheetView>
  </sheetViews>
  <sheetFormatPr defaultRowHeight="12.75" x14ac:dyDescent="0.2"/>
  <cols>
    <col min="1" max="1" width="61.5703125" style="22" customWidth="1"/>
    <col min="2" max="2" width="20.7109375" style="22" customWidth="1"/>
    <col min="3" max="3" width="14.7109375" style="22" customWidth="1"/>
    <col min="4" max="4" width="15.85546875" style="22" customWidth="1"/>
    <col min="5" max="5" width="15.42578125" style="22" customWidth="1"/>
    <col min="6" max="6" width="13.42578125" style="22" customWidth="1"/>
    <col min="7" max="7" width="12" style="22" customWidth="1"/>
    <col min="8" max="8" width="15.7109375" style="22" customWidth="1"/>
    <col min="9" max="9" width="16.42578125" style="22" customWidth="1"/>
    <col min="10" max="16384" width="9.140625" style="22"/>
  </cols>
  <sheetData>
    <row r="2" spans="1:9" ht="14.25" x14ac:dyDescent="0.2">
      <c r="A2" s="28" t="s">
        <v>119</v>
      </c>
      <c r="B2" s="28"/>
      <c r="C2" s="28"/>
      <c r="D2" s="28"/>
      <c r="E2" s="29"/>
      <c r="F2" s="29"/>
      <c r="G2" s="29"/>
      <c r="H2" s="29"/>
      <c r="I2" s="29"/>
    </row>
    <row r="3" spans="1:9" x14ac:dyDescent="0.2">
      <c r="I3" s="22" t="s">
        <v>101</v>
      </c>
    </row>
    <row r="4" spans="1:9" ht="96.75" customHeight="1" x14ac:dyDescent="0.2">
      <c r="A4" s="30" t="s">
        <v>0</v>
      </c>
      <c r="B4" s="31" t="s">
        <v>120</v>
      </c>
      <c r="C4" s="30" t="s">
        <v>102</v>
      </c>
      <c r="D4" s="30" t="s">
        <v>121</v>
      </c>
      <c r="E4" s="30" t="s">
        <v>103</v>
      </c>
      <c r="F4" s="30" t="s">
        <v>116</v>
      </c>
      <c r="G4" s="30" t="s">
        <v>103</v>
      </c>
      <c r="H4" s="30" t="s">
        <v>3</v>
      </c>
      <c r="I4" s="30" t="s">
        <v>104</v>
      </c>
    </row>
    <row r="5" spans="1:9" ht="15" x14ac:dyDescent="0.2">
      <c r="A5" s="32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  <c r="I5" s="33">
        <v>9</v>
      </c>
    </row>
    <row r="6" spans="1:9" ht="15" x14ac:dyDescent="0.2">
      <c r="A6" s="34" t="s">
        <v>105</v>
      </c>
      <c r="B6" s="19">
        <v>555438</v>
      </c>
      <c r="C6" s="19">
        <v>98</v>
      </c>
      <c r="D6" s="19">
        <v>1250544</v>
      </c>
      <c r="E6" s="19">
        <v>94</v>
      </c>
      <c r="F6" s="19">
        <v>599292</v>
      </c>
      <c r="G6" s="19">
        <v>98</v>
      </c>
      <c r="H6" s="19">
        <v>8</v>
      </c>
      <c r="I6" s="19">
        <v>48</v>
      </c>
    </row>
    <row r="7" spans="1:9" ht="15" x14ac:dyDescent="0.2">
      <c r="A7" s="20" t="s">
        <v>41</v>
      </c>
      <c r="B7" s="21">
        <v>50965</v>
      </c>
      <c r="C7" s="21">
        <v>9</v>
      </c>
      <c r="D7" s="21">
        <v>77671</v>
      </c>
      <c r="E7" s="21">
        <v>6</v>
      </c>
      <c r="F7" s="21">
        <v>55444</v>
      </c>
      <c r="G7" s="21">
        <v>9</v>
      </c>
      <c r="H7" s="19">
        <v>9</v>
      </c>
      <c r="I7" s="19">
        <v>71</v>
      </c>
    </row>
    <row r="8" spans="1:9" ht="30" x14ac:dyDescent="0.2">
      <c r="A8" s="20" t="s">
        <v>42</v>
      </c>
      <c r="B8" s="21">
        <v>1733</v>
      </c>
      <c r="C8" s="21"/>
      <c r="D8" s="21">
        <v>2631</v>
      </c>
      <c r="E8" s="21"/>
      <c r="F8" s="21">
        <v>1902</v>
      </c>
      <c r="G8" s="21"/>
      <c r="H8" s="19">
        <v>10</v>
      </c>
      <c r="I8" s="19">
        <v>72</v>
      </c>
    </row>
    <row r="9" spans="1:9" ht="45" x14ac:dyDescent="0.2">
      <c r="A9" s="20" t="s">
        <v>43</v>
      </c>
      <c r="B9" s="21">
        <v>1460</v>
      </c>
      <c r="C9" s="21"/>
      <c r="D9" s="21">
        <v>2758</v>
      </c>
      <c r="E9" s="21"/>
      <c r="F9" s="21">
        <v>1936</v>
      </c>
      <c r="G9" s="21"/>
      <c r="H9" s="19">
        <v>33</v>
      </c>
      <c r="I9" s="19">
        <v>70</v>
      </c>
    </row>
    <row r="10" spans="1:9" ht="45" x14ac:dyDescent="0.2">
      <c r="A10" s="20" t="s">
        <v>44</v>
      </c>
      <c r="B10" s="21">
        <v>23703</v>
      </c>
      <c r="C10" s="21"/>
      <c r="D10" s="21">
        <v>38889</v>
      </c>
      <c r="E10" s="21"/>
      <c r="F10" s="21">
        <v>28390</v>
      </c>
      <c r="G10" s="21"/>
      <c r="H10" s="19">
        <v>20</v>
      </c>
      <c r="I10" s="19">
        <v>73</v>
      </c>
    </row>
    <row r="11" spans="1:9" ht="15" x14ac:dyDescent="0.2">
      <c r="A11" s="20" t="s">
        <v>45</v>
      </c>
      <c r="B11" s="21">
        <v>1</v>
      </c>
      <c r="C11" s="21"/>
      <c r="D11" s="21">
        <v>4</v>
      </c>
      <c r="E11" s="21"/>
      <c r="F11" s="21">
        <v>1</v>
      </c>
      <c r="G11" s="21"/>
      <c r="H11" s="19">
        <v>0</v>
      </c>
      <c r="I11" s="19">
        <v>25</v>
      </c>
    </row>
    <row r="12" spans="1:9" ht="45" x14ac:dyDescent="0.2">
      <c r="A12" s="20" t="s">
        <v>46</v>
      </c>
      <c r="B12" s="21">
        <v>9806</v>
      </c>
      <c r="C12" s="21"/>
      <c r="D12" s="21">
        <v>12265</v>
      </c>
      <c r="E12" s="21"/>
      <c r="F12" s="21">
        <v>9597</v>
      </c>
      <c r="G12" s="21"/>
      <c r="H12" s="19">
        <v>-2</v>
      </c>
      <c r="I12" s="19">
        <v>78</v>
      </c>
    </row>
    <row r="13" spans="1:9" ht="15" x14ac:dyDescent="0.2">
      <c r="A13" s="20" t="s">
        <v>47</v>
      </c>
      <c r="B13" s="21">
        <v>320</v>
      </c>
      <c r="C13" s="21"/>
      <c r="D13" s="21">
        <v>1322</v>
      </c>
      <c r="E13" s="21"/>
      <c r="F13" s="21">
        <v>1187</v>
      </c>
      <c r="G13" s="21"/>
      <c r="H13" s="19" t="s">
        <v>22</v>
      </c>
      <c r="I13" s="19">
        <v>90</v>
      </c>
    </row>
    <row r="14" spans="1:9" ht="15" x14ac:dyDescent="0.2">
      <c r="A14" s="20" t="s">
        <v>48</v>
      </c>
      <c r="B14" s="21">
        <v>0</v>
      </c>
      <c r="C14" s="21"/>
      <c r="D14" s="21">
        <v>200</v>
      </c>
      <c r="E14" s="21"/>
      <c r="F14" s="21">
        <v>0</v>
      </c>
      <c r="G14" s="21"/>
      <c r="H14" s="19" t="s">
        <v>22</v>
      </c>
      <c r="I14" s="19">
        <v>0</v>
      </c>
    </row>
    <row r="15" spans="1:9" ht="15" x14ac:dyDescent="0.2">
      <c r="A15" s="20" t="s">
        <v>49</v>
      </c>
      <c r="B15" s="21">
        <v>13943</v>
      </c>
      <c r="C15" s="21"/>
      <c r="D15" s="21">
        <v>19603</v>
      </c>
      <c r="E15" s="21"/>
      <c r="F15" s="21">
        <v>12431</v>
      </c>
      <c r="G15" s="21"/>
      <c r="H15" s="19">
        <v>-11</v>
      </c>
      <c r="I15" s="19">
        <v>63</v>
      </c>
    </row>
    <row r="16" spans="1:9" ht="15" x14ac:dyDescent="0.2">
      <c r="A16" s="20" t="s">
        <v>50</v>
      </c>
      <c r="B16" s="21">
        <v>418</v>
      </c>
      <c r="C16" s="21">
        <v>0</v>
      </c>
      <c r="D16" s="21">
        <v>1080</v>
      </c>
      <c r="E16" s="21">
        <v>0</v>
      </c>
      <c r="F16" s="21">
        <v>360</v>
      </c>
      <c r="G16" s="21">
        <v>0</v>
      </c>
      <c r="H16" s="19">
        <v>-14</v>
      </c>
      <c r="I16" s="19">
        <v>33</v>
      </c>
    </row>
    <row r="17" spans="1:9" ht="15" x14ac:dyDescent="0.2">
      <c r="A17" s="20" t="s">
        <v>51</v>
      </c>
      <c r="B17" s="21">
        <v>418</v>
      </c>
      <c r="C17" s="21"/>
      <c r="D17" s="21">
        <v>1080</v>
      </c>
      <c r="E17" s="21"/>
      <c r="F17" s="21">
        <v>360</v>
      </c>
      <c r="G17" s="21"/>
      <c r="H17" s="19">
        <v>-14</v>
      </c>
      <c r="I17" s="19">
        <v>33</v>
      </c>
    </row>
    <row r="18" spans="1:9" ht="30" x14ac:dyDescent="0.2">
      <c r="A18" s="20" t="s">
        <v>52</v>
      </c>
      <c r="B18" s="21">
        <v>141</v>
      </c>
      <c r="C18" s="21">
        <v>0</v>
      </c>
      <c r="D18" s="21">
        <v>671</v>
      </c>
      <c r="E18" s="21">
        <v>0</v>
      </c>
      <c r="F18" s="21">
        <v>384</v>
      </c>
      <c r="G18" s="21">
        <v>0</v>
      </c>
      <c r="H18" s="19">
        <v>172</v>
      </c>
      <c r="I18" s="19">
        <v>57</v>
      </c>
    </row>
    <row r="19" spans="1:9" ht="15" x14ac:dyDescent="0.2">
      <c r="A19" s="20" t="s">
        <v>106</v>
      </c>
      <c r="B19" s="21">
        <v>0</v>
      </c>
      <c r="C19" s="21"/>
      <c r="D19" s="21">
        <v>88</v>
      </c>
      <c r="E19" s="21"/>
      <c r="F19" s="21">
        <v>46</v>
      </c>
      <c r="G19" s="21"/>
      <c r="H19" s="19" t="s">
        <v>22</v>
      </c>
      <c r="I19" s="19">
        <v>53</v>
      </c>
    </row>
    <row r="20" spans="1:9" ht="45" x14ac:dyDescent="0.2">
      <c r="A20" s="20" t="s">
        <v>107</v>
      </c>
      <c r="B20" s="21">
        <v>141</v>
      </c>
      <c r="C20" s="21"/>
      <c r="D20" s="21">
        <v>583</v>
      </c>
      <c r="E20" s="21"/>
      <c r="F20" s="21">
        <v>337</v>
      </c>
      <c r="G20" s="21"/>
      <c r="H20" s="19">
        <v>139</v>
      </c>
      <c r="I20" s="19">
        <v>58</v>
      </c>
    </row>
    <row r="21" spans="1:9" ht="15" x14ac:dyDescent="0.2">
      <c r="A21" s="20" t="s">
        <v>53</v>
      </c>
      <c r="B21" s="21">
        <v>12186</v>
      </c>
      <c r="C21" s="21">
        <v>2</v>
      </c>
      <c r="D21" s="21">
        <v>55737</v>
      </c>
      <c r="E21" s="21">
        <v>4</v>
      </c>
      <c r="F21" s="21">
        <v>16971</v>
      </c>
      <c r="G21" s="21">
        <v>3</v>
      </c>
      <c r="H21" s="19">
        <v>39</v>
      </c>
      <c r="I21" s="19">
        <v>30</v>
      </c>
    </row>
    <row r="22" spans="1:9" ht="15" x14ac:dyDescent="0.2">
      <c r="A22" s="20" t="s">
        <v>54</v>
      </c>
      <c r="B22" s="21">
        <v>829</v>
      </c>
      <c r="C22" s="21"/>
      <c r="D22" s="21">
        <v>1335</v>
      </c>
      <c r="E22" s="21"/>
      <c r="F22" s="21">
        <v>1093</v>
      </c>
      <c r="G22" s="21"/>
      <c r="H22" s="19">
        <v>32</v>
      </c>
      <c r="I22" s="19">
        <v>82</v>
      </c>
    </row>
    <row r="23" spans="1:9" ht="15" x14ac:dyDescent="0.2">
      <c r="A23" s="20" t="s">
        <v>55</v>
      </c>
      <c r="B23" s="21">
        <v>1073</v>
      </c>
      <c r="C23" s="21"/>
      <c r="D23" s="21">
        <v>3080</v>
      </c>
      <c r="E23" s="21"/>
      <c r="F23" s="21">
        <v>2037</v>
      </c>
      <c r="G23" s="21"/>
      <c r="H23" s="19">
        <v>90</v>
      </c>
      <c r="I23" s="19">
        <v>66</v>
      </c>
    </row>
    <row r="24" spans="1:9" ht="15" x14ac:dyDescent="0.2">
      <c r="A24" s="20" t="s">
        <v>56</v>
      </c>
      <c r="B24" s="21">
        <v>10050</v>
      </c>
      <c r="C24" s="21"/>
      <c r="D24" s="21">
        <v>47992</v>
      </c>
      <c r="E24" s="21"/>
      <c r="F24" s="21">
        <v>13385</v>
      </c>
      <c r="G24" s="21"/>
      <c r="H24" s="19">
        <v>33</v>
      </c>
      <c r="I24" s="19">
        <v>28</v>
      </c>
    </row>
    <row r="25" spans="1:9" ht="15" x14ac:dyDescent="0.2">
      <c r="A25" s="20" t="s">
        <v>57</v>
      </c>
      <c r="B25" s="21">
        <v>233</v>
      </c>
      <c r="C25" s="21"/>
      <c r="D25" s="21">
        <v>3330</v>
      </c>
      <c r="E25" s="21"/>
      <c r="F25" s="21">
        <v>456</v>
      </c>
      <c r="G25" s="21"/>
      <c r="H25" s="19">
        <v>96</v>
      </c>
      <c r="I25" s="19">
        <v>14</v>
      </c>
    </row>
    <row r="26" spans="1:9" ht="15" x14ac:dyDescent="0.2">
      <c r="A26" s="20" t="s">
        <v>58</v>
      </c>
      <c r="B26" s="21">
        <v>117714</v>
      </c>
      <c r="C26" s="21">
        <v>21</v>
      </c>
      <c r="D26" s="21">
        <v>490804</v>
      </c>
      <c r="E26" s="21">
        <v>39</v>
      </c>
      <c r="F26" s="21">
        <v>143080</v>
      </c>
      <c r="G26" s="21">
        <v>24</v>
      </c>
      <c r="H26" s="19">
        <v>22</v>
      </c>
      <c r="I26" s="19">
        <v>29</v>
      </c>
    </row>
    <row r="27" spans="1:9" ht="15" x14ac:dyDescent="0.2">
      <c r="A27" s="20" t="s">
        <v>59</v>
      </c>
      <c r="B27" s="21">
        <v>103287</v>
      </c>
      <c r="C27" s="21"/>
      <c r="D27" s="21">
        <v>238679</v>
      </c>
      <c r="E27" s="21"/>
      <c r="F27" s="21">
        <v>125845</v>
      </c>
      <c r="G27" s="21"/>
      <c r="H27" s="19">
        <v>22</v>
      </c>
      <c r="I27" s="19">
        <v>53</v>
      </c>
    </row>
    <row r="28" spans="1:9" ht="15" x14ac:dyDescent="0.2">
      <c r="A28" s="20" t="s">
        <v>60</v>
      </c>
      <c r="B28" s="21">
        <v>4227</v>
      </c>
      <c r="C28" s="21"/>
      <c r="D28" s="21">
        <v>212360</v>
      </c>
      <c r="E28" s="21"/>
      <c r="F28" s="21">
        <v>7309</v>
      </c>
      <c r="G28" s="21"/>
      <c r="H28" s="19">
        <v>73</v>
      </c>
      <c r="I28" s="19">
        <v>3</v>
      </c>
    </row>
    <row r="29" spans="1:9" ht="15" x14ac:dyDescent="0.2">
      <c r="A29" s="20" t="s">
        <v>61</v>
      </c>
      <c r="B29" s="21">
        <v>6702</v>
      </c>
      <c r="C29" s="21"/>
      <c r="D29" s="21">
        <v>37876</v>
      </c>
      <c r="E29" s="21"/>
      <c r="F29" s="21">
        <v>8584</v>
      </c>
      <c r="G29" s="21"/>
      <c r="H29" s="19">
        <v>28</v>
      </c>
      <c r="I29" s="19">
        <v>23</v>
      </c>
    </row>
    <row r="30" spans="1:9" ht="15" x14ac:dyDescent="0.2">
      <c r="A30" s="20" t="s">
        <v>108</v>
      </c>
      <c r="B30" s="21">
        <v>3498</v>
      </c>
      <c r="C30" s="21"/>
      <c r="D30" s="21">
        <v>1889</v>
      </c>
      <c r="E30" s="21"/>
      <c r="F30" s="21">
        <v>1342</v>
      </c>
      <c r="G30" s="21"/>
      <c r="H30" s="19">
        <v>-62</v>
      </c>
      <c r="I30" s="19">
        <v>71</v>
      </c>
    </row>
    <row r="31" spans="1:9" ht="15" x14ac:dyDescent="0.2">
      <c r="A31" s="20" t="s">
        <v>62</v>
      </c>
      <c r="B31" s="21">
        <v>300952</v>
      </c>
      <c r="C31" s="21">
        <v>54</v>
      </c>
      <c r="D31" s="21">
        <v>416714</v>
      </c>
      <c r="E31" s="21">
        <v>33</v>
      </c>
      <c r="F31" s="21">
        <v>299476</v>
      </c>
      <c r="G31" s="21">
        <v>50</v>
      </c>
      <c r="H31" s="19">
        <v>0</v>
      </c>
      <c r="I31" s="19">
        <v>72</v>
      </c>
    </row>
    <row r="32" spans="1:9" ht="15" x14ac:dyDescent="0.2">
      <c r="A32" s="20" t="s">
        <v>63</v>
      </c>
      <c r="B32" s="21">
        <v>69921</v>
      </c>
      <c r="C32" s="21"/>
      <c r="D32" s="21">
        <v>95706</v>
      </c>
      <c r="E32" s="21"/>
      <c r="F32" s="21">
        <v>71902</v>
      </c>
      <c r="G32" s="21"/>
      <c r="H32" s="19">
        <v>3</v>
      </c>
      <c r="I32" s="19">
        <v>75</v>
      </c>
    </row>
    <row r="33" spans="1:9" ht="15" x14ac:dyDescent="0.2">
      <c r="A33" s="20" t="s">
        <v>64</v>
      </c>
      <c r="B33" s="21">
        <v>181922</v>
      </c>
      <c r="C33" s="21"/>
      <c r="D33" s="21">
        <v>259664</v>
      </c>
      <c r="E33" s="21"/>
      <c r="F33" s="21">
        <v>186552</v>
      </c>
      <c r="G33" s="21"/>
      <c r="H33" s="19">
        <v>3</v>
      </c>
      <c r="I33" s="19">
        <v>72</v>
      </c>
    </row>
    <row r="34" spans="1:9" ht="15" x14ac:dyDescent="0.2">
      <c r="A34" s="20" t="s">
        <v>65</v>
      </c>
      <c r="B34" s="21">
        <v>31223</v>
      </c>
      <c r="C34" s="21"/>
      <c r="D34" s="21">
        <v>33615</v>
      </c>
      <c r="E34" s="21"/>
      <c r="F34" s="21">
        <v>22671</v>
      </c>
      <c r="G34" s="21"/>
      <c r="H34" s="19">
        <v>-27</v>
      </c>
      <c r="I34" s="19">
        <v>67</v>
      </c>
    </row>
    <row r="35" spans="1:9" ht="15" x14ac:dyDescent="0.2">
      <c r="A35" s="20" t="s">
        <v>66</v>
      </c>
      <c r="B35" s="21">
        <v>210</v>
      </c>
      <c r="C35" s="21"/>
      <c r="D35" s="21">
        <v>360</v>
      </c>
      <c r="E35" s="21"/>
      <c r="F35" s="21">
        <v>213</v>
      </c>
      <c r="G35" s="21"/>
      <c r="H35" s="19">
        <v>2</v>
      </c>
      <c r="I35" s="19">
        <v>59</v>
      </c>
    </row>
    <row r="36" spans="1:9" ht="15" x14ac:dyDescent="0.2">
      <c r="A36" s="20" t="s">
        <v>67</v>
      </c>
      <c r="B36" s="21">
        <v>17676</v>
      </c>
      <c r="C36" s="21"/>
      <c r="D36" s="21">
        <v>27370</v>
      </c>
      <c r="E36" s="21"/>
      <c r="F36" s="21">
        <v>18137</v>
      </c>
      <c r="G36" s="21"/>
      <c r="H36" s="19">
        <v>3</v>
      </c>
      <c r="I36" s="19">
        <v>66</v>
      </c>
    </row>
    <row r="37" spans="1:9" ht="15" x14ac:dyDescent="0.2">
      <c r="A37" s="20" t="s">
        <v>68</v>
      </c>
      <c r="B37" s="21">
        <v>49688</v>
      </c>
      <c r="C37" s="21">
        <v>9</v>
      </c>
      <c r="D37" s="21">
        <v>65530</v>
      </c>
      <c r="E37" s="21">
        <v>5</v>
      </c>
      <c r="F37" s="21">
        <v>46607</v>
      </c>
      <c r="G37" s="21">
        <v>8</v>
      </c>
      <c r="H37" s="19">
        <v>-6</v>
      </c>
      <c r="I37" s="19">
        <v>71</v>
      </c>
    </row>
    <row r="38" spans="1:9" ht="15" x14ac:dyDescent="0.2">
      <c r="A38" s="20" t="s">
        <v>69</v>
      </c>
      <c r="B38" s="21">
        <v>43995</v>
      </c>
      <c r="C38" s="21"/>
      <c r="D38" s="21">
        <v>57006</v>
      </c>
      <c r="E38" s="21"/>
      <c r="F38" s="21">
        <v>40650</v>
      </c>
      <c r="G38" s="21"/>
      <c r="H38" s="19">
        <v>-8</v>
      </c>
      <c r="I38" s="19">
        <v>71</v>
      </c>
    </row>
    <row r="39" spans="1:9" ht="15" x14ac:dyDescent="0.2">
      <c r="A39" s="20" t="s">
        <v>109</v>
      </c>
      <c r="B39" s="21">
        <v>5693</v>
      </c>
      <c r="C39" s="21"/>
      <c r="D39" s="21">
        <v>8524</v>
      </c>
      <c r="E39" s="21"/>
      <c r="F39" s="21">
        <v>5957</v>
      </c>
      <c r="G39" s="21"/>
      <c r="H39" s="19">
        <v>5</v>
      </c>
      <c r="I39" s="19">
        <v>70</v>
      </c>
    </row>
    <row r="40" spans="1:9" ht="15" x14ac:dyDescent="0.2">
      <c r="A40" s="20" t="s">
        <v>70</v>
      </c>
      <c r="B40" s="21">
        <v>2653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19">
        <v>-100</v>
      </c>
      <c r="I40" s="19" t="s">
        <v>22</v>
      </c>
    </row>
    <row r="41" spans="1:9" ht="15" x14ac:dyDescent="0.2">
      <c r="A41" s="20" t="s">
        <v>71</v>
      </c>
      <c r="B41" s="21">
        <v>2653</v>
      </c>
      <c r="C41" s="21"/>
      <c r="D41" s="21">
        <v>0</v>
      </c>
      <c r="E41" s="21"/>
      <c r="F41" s="21">
        <v>0</v>
      </c>
      <c r="G41" s="21"/>
      <c r="H41" s="19">
        <v>-100</v>
      </c>
      <c r="I41" s="19" t="s">
        <v>22</v>
      </c>
    </row>
    <row r="42" spans="1:9" ht="15" x14ac:dyDescent="0.2">
      <c r="A42" s="20" t="s">
        <v>72</v>
      </c>
      <c r="B42" s="21">
        <v>8458</v>
      </c>
      <c r="C42" s="21">
        <v>2</v>
      </c>
      <c r="D42" s="21">
        <v>21530</v>
      </c>
      <c r="E42" s="21">
        <v>2</v>
      </c>
      <c r="F42" s="21">
        <v>14625</v>
      </c>
      <c r="G42" s="21">
        <v>2</v>
      </c>
      <c r="H42" s="19">
        <v>73</v>
      </c>
      <c r="I42" s="19">
        <v>68</v>
      </c>
    </row>
    <row r="43" spans="1:9" ht="15" x14ac:dyDescent="0.2">
      <c r="A43" s="20" t="s">
        <v>73</v>
      </c>
      <c r="B43" s="21">
        <v>2663</v>
      </c>
      <c r="C43" s="21"/>
      <c r="D43" s="21">
        <v>3810</v>
      </c>
      <c r="E43" s="21"/>
      <c r="F43" s="21">
        <v>2855</v>
      </c>
      <c r="G43" s="21"/>
      <c r="H43" s="19">
        <v>7</v>
      </c>
      <c r="I43" s="19">
        <v>75</v>
      </c>
    </row>
    <row r="44" spans="1:9" ht="15" x14ac:dyDescent="0.2">
      <c r="A44" s="20" t="s">
        <v>74</v>
      </c>
      <c r="B44" s="21">
        <v>1960</v>
      </c>
      <c r="C44" s="21"/>
      <c r="D44" s="21">
        <v>8042</v>
      </c>
      <c r="E44" s="21"/>
      <c r="F44" s="21">
        <v>5448</v>
      </c>
      <c r="G44" s="21"/>
      <c r="H44" s="19">
        <v>178</v>
      </c>
      <c r="I44" s="19">
        <v>68</v>
      </c>
    </row>
    <row r="45" spans="1:9" ht="15" x14ac:dyDescent="0.2">
      <c r="A45" s="20" t="s">
        <v>75</v>
      </c>
      <c r="B45" s="21">
        <v>2955</v>
      </c>
      <c r="C45" s="21"/>
      <c r="D45" s="21">
        <v>8213</v>
      </c>
      <c r="E45" s="21"/>
      <c r="F45" s="21">
        <v>5404</v>
      </c>
      <c r="G45" s="21"/>
      <c r="H45" s="19">
        <v>83</v>
      </c>
      <c r="I45" s="19">
        <v>66</v>
      </c>
    </row>
    <row r="46" spans="1:9" ht="15" x14ac:dyDescent="0.2">
      <c r="A46" s="20" t="s">
        <v>76</v>
      </c>
      <c r="B46" s="21">
        <v>881</v>
      </c>
      <c r="C46" s="21"/>
      <c r="D46" s="21">
        <v>1465</v>
      </c>
      <c r="E46" s="21"/>
      <c r="F46" s="21">
        <v>918</v>
      </c>
      <c r="G46" s="21"/>
      <c r="H46" s="19">
        <v>4</v>
      </c>
      <c r="I46" s="19">
        <v>63</v>
      </c>
    </row>
    <row r="47" spans="1:9" ht="15" x14ac:dyDescent="0.2">
      <c r="A47" s="20" t="s">
        <v>77</v>
      </c>
      <c r="B47" s="21">
        <v>112</v>
      </c>
      <c r="C47" s="21">
        <v>0</v>
      </c>
      <c r="D47" s="21">
        <v>40925</v>
      </c>
      <c r="E47" s="21">
        <v>3</v>
      </c>
      <c r="F47" s="21">
        <v>6280</v>
      </c>
      <c r="G47" s="21">
        <v>1</v>
      </c>
      <c r="H47" s="19">
        <v>5527</v>
      </c>
      <c r="I47" s="19">
        <v>15</v>
      </c>
    </row>
    <row r="48" spans="1:9" ht="15" x14ac:dyDescent="0.2">
      <c r="A48" s="20" t="s">
        <v>110</v>
      </c>
      <c r="B48" s="21">
        <v>72</v>
      </c>
      <c r="C48" s="21"/>
      <c r="D48" s="21">
        <v>7136</v>
      </c>
      <c r="E48" s="21"/>
      <c r="F48" s="21">
        <v>5479</v>
      </c>
      <c r="G48" s="21"/>
      <c r="H48" s="19">
        <v>7479</v>
      </c>
      <c r="I48" s="19">
        <v>77</v>
      </c>
    </row>
    <row r="49" spans="1:9" ht="15" x14ac:dyDescent="0.2">
      <c r="A49" s="20" t="s">
        <v>78</v>
      </c>
      <c r="B49" s="21">
        <v>39</v>
      </c>
      <c r="C49" s="21"/>
      <c r="D49" s="21">
        <v>26075</v>
      </c>
      <c r="E49" s="21"/>
      <c r="F49" s="21">
        <v>801</v>
      </c>
      <c r="G49" s="21"/>
      <c r="H49" s="19" t="s">
        <v>22</v>
      </c>
      <c r="I49" s="19">
        <v>3</v>
      </c>
    </row>
    <row r="50" spans="1:9" ht="15" x14ac:dyDescent="0.2">
      <c r="A50" s="20" t="s">
        <v>79</v>
      </c>
      <c r="B50" s="21">
        <v>0</v>
      </c>
      <c r="C50" s="21"/>
      <c r="D50" s="21">
        <v>7714</v>
      </c>
      <c r="E50" s="21"/>
      <c r="F50" s="21">
        <v>0</v>
      </c>
      <c r="G50" s="21"/>
      <c r="H50" s="19" t="s">
        <v>22</v>
      </c>
      <c r="I50" s="19">
        <v>0</v>
      </c>
    </row>
    <row r="51" spans="1:9" ht="15" x14ac:dyDescent="0.2">
      <c r="A51" s="20" t="s">
        <v>80</v>
      </c>
      <c r="B51" s="21">
        <v>0</v>
      </c>
      <c r="C51" s="21">
        <v>0</v>
      </c>
      <c r="D51" s="21">
        <v>330</v>
      </c>
      <c r="E51" s="21">
        <v>0</v>
      </c>
      <c r="F51" s="21">
        <v>302</v>
      </c>
      <c r="G51" s="21">
        <v>0</v>
      </c>
      <c r="H51" s="19" t="s">
        <v>22</v>
      </c>
      <c r="I51" s="19">
        <v>92</v>
      </c>
    </row>
    <row r="52" spans="1:9" ht="15" x14ac:dyDescent="0.2">
      <c r="A52" s="20" t="s">
        <v>81</v>
      </c>
      <c r="B52" s="21">
        <v>0</v>
      </c>
      <c r="C52" s="21"/>
      <c r="D52" s="21">
        <v>330</v>
      </c>
      <c r="E52" s="21"/>
      <c r="F52" s="21">
        <v>302</v>
      </c>
      <c r="G52" s="21"/>
      <c r="H52" s="19" t="s">
        <v>22</v>
      </c>
      <c r="I52" s="19">
        <v>92</v>
      </c>
    </row>
    <row r="53" spans="1:9" ht="30" x14ac:dyDescent="0.2">
      <c r="A53" s="20" t="s">
        <v>82</v>
      </c>
      <c r="B53" s="21">
        <v>3615</v>
      </c>
      <c r="C53" s="21">
        <v>1</v>
      </c>
      <c r="D53" s="21">
        <v>5152</v>
      </c>
      <c r="E53" s="21">
        <v>0</v>
      </c>
      <c r="F53" s="21">
        <v>3518</v>
      </c>
      <c r="G53" s="21">
        <v>1</v>
      </c>
      <c r="H53" s="19">
        <v>-3</v>
      </c>
      <c r="I53" s="19">
        <v>68</v>
      </c>
    </row>
    <row r="54" spans="1:9" ht="30" x14ac:dyDescent="0.2">
      <c r="A54" s="20" t="s">
        <v>111</v>
      </c>
      <c r="B54" s="21">
        <v>3615</v>
      </c>
      <c r="C54" s="21"/>
      <c r="D54" s="21">
        <v>5152</v>
      </c>
      <c r="E54" s="21"/>
      <c r="F54" s="21">
        <v>3518</v>
      </c>
      <c r="G54" s="21"/>
      <c r="H54" s="19">
        <v>-3</v>
      </c>
      <c r="I54" s="19">
        <v>68</v>
      </c>
    </row>
    <row r="55" spans="1:9" ht="45" x14ac:dyDescent="0.2">
      <c r="A55" s="20" t="s">
        <v>122</v>
      </c>
      <c r="B55" s="21">
        <v>8536</v>
      </c>
      <c r="C55" s="21"/>
      <c r="D55" s="21">
        <v>74399</v>
      </c>
      <c r="E55" s="21"/>
      <c r="F55" s="21">
        <v>12246</v>
      </c>
      <c r="G55" s="21"/>
      <c r="H55" s="19">
        <v>-3</v>
      </c>
      <c r="I55" s="19">
        <v>68</v>
      </c>
    </row>
    <row r="56" spans="1:9" ht="30" x14ac:dyDescent="0.25">
      <c r="A56" s="35" t="s">
        <v>123</v>
      </c>
      <c r="B56" s="36">
        <v>3536</v>
      </c>
      <c r="C56" s="37"/>
      <c r="D56" s="36">
        <v>7228</v>
      </c>
      <c r="E56" s="37"/>
      <c r="F56" s="36">
        <v>5881</v>
      </c>
      <c r="G56" s="37"/>
      <c r="H56" s="19">
        <v>-3</v>
      </c>
      <c r="I56" s="19">
        <v>68</v>
      </c>
    </row>
    <row r="57" spans="1:9" ht="15" x14ac:dyDescent="0.25">
      <c r="A57" s="35" t="s">
        <v>124</v>
      </c>
      <c r="B57" s="36">
        <v>5000</v>
      </c>
      <c r="C57" s="37"/>
      <c r="D57" s="36">
        <v>67171</v>
      </c>
      <c r="E57" s="37"/>
      <c r="F57" s="36">
        <v>6365</v>
      </c>
      <c r="G57" s="37"/>
      <c r="H57" s="19">
        <v>-3</v>
      </c>
      <c r="I57" s="19">
        <v>68</v>
      </c>
    </row>
    <row r="58" spans="1:9" x14ac:dyDescent="0.2">
      <c r="A58" s="38" t="s">
        <v>112</v>
      </c>
      <c r="B58" s="39">
        <v>26282</v>
      </c>
      <c r="C58" s="33"/>
      <c r="D58" s="39">
        <v>-20149</v>
      </c>
      <c r="E58" s="33"/>
      <c r="F58" s="39">
        <v>21769</v>
      </c>
      <c r="G58" s="33"/>
      <c r="H58" s="33">
        <v>-17</v>
      </c>
      <c r="I58" s="33">
        <v>-108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11" sqref="F11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26" t="s">
        <v>113</v>
      </c>
      <c r="B1" s="27"/>
      <c r="C1" s="27"/>
      <c r="D1" s="27"/>
      <c r="E1" s="27"/>
      <c r="F1" s="27"/>
      <c r="G1" s="27"/>
      <c r="H1" s="27"/>
      <c r="I1" s="27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89</v>
      </c>
    </row>
    <row r="3" spans="1:9" s="1" customFormat="1" ht="71.25" x14ac:dyDescent="0.2">
      <c r="A3" s="4" t="s">
        <v>0</v>
      </c>
      <c r="B3" s="4" t="s">
        <v>114</v>
      </c>
      <c r="C3" s="4" t="s">
        <v>1</v>
      </c>
      <c r="D3" s="4" t="s">
        <v>115</v>
      </c>
      <c r="E3" s="4" t="s">
        <v>2</v>
      </c>
      <c r="F3" s="4" t="s">
        <v>116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88</v>
      </c>
      <c r="B5" s="7">
        <v>-38324.400000000001</v>
      </c>
      <c r="C5" s="7"/>
      <c r="D5" s="7">
        <v>32732.799999999999</v>
      </c>
      <c r="E5" s="7"/>
      <c r="F5" s="7">
        <v>-20432.400000000001</v>
      </c>
      <c r="G5" s="7"/>
      <c r="H5" s="7"/>
      <c r="I5" s="7"/>
    </row>
    <row r="6" spans="1:9" ht="60" x14ac:dyDescent="0.25">
      <c r="A6" s="8" t="s">
        <v>83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84</v>
      </c>
      <c r="B7" s="11">
        <v>11000</v>
      </c>
      <c r="C7" s="11"/>
      <c r="D7" s="11">
        <v>18097</v>
      </c>
      <c r="E7" s="11"/>
      <c r="F7" s="11">
        <v>-6747</v>
      </c>
      <c r="G7" s="11"/>
      <c r="H7" s="11"/>
      <c r="I7" s="11"/>
    </row>
    <row r="8" spans="1:9" ht="45" x14ac:dyDescent="0.25">
      <c r="A8" s="12" t="s">
        <v>85</v>
      </c>
      <c r="B8" s="13">
        <v>-16448</v>
      </c>
      <c r="C8" s="13"/>
      <c r="D8" s="13">
        <v>-9288</v>
      </c>
      <c r="E8" s="13"/>
      <c r="F8" s="13">
        <v>-7108</v>
      </c>
      <c r="G8" s="13"/>
      <c r="H8" s="13"/>
      <c r="I8" s="13"/>
    </row>
    <row r="9" spans="1:9" ht="30" x14ac:dyDescent="0.25">
      <c r="A9" s="12" t="s">
        <v>86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87</v>
      </c>
      <c r="B10" s="13">
        <v>-32876.400000000001</v>
      </c>
      <c r="C10" s="13"/>
      <c r="D10" s="13">
        <v>23923.7</v>
      </c>
      <c r="E10" s="13"/>
      <c r="F10" s="13">
        <v>-6576.8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2022-02-14T06:04:37Z</dcterms:modified>
</cp:coreProperties>
</file>